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-15" yWindow="-15" windowWidth="12615" windowHeight="12465" tabRatio="753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_xlnm.Print_Area" localSheetId="0">'（１）かぜひき回数（５回以上）'!$A$1:$L$50</definedName>
    <definedName name="_xlnm.Print_Area" localSheetId="1">'（２）ぜん鳴'!$A$1:$L$50</definedName>
    <definedName name="_xlnm.Print_Area" localSheetId="2">'（３）ぜん鳴（かぜなし）'!$A$1:$L$50</definedName>
    <definedName name="_xlnm.Print_Area" localSheetId="3">'（４）ぜん息'!$A$1:$L$50</definedName>
    <definedName name="_xlnm.Print_Area" localSheetId="4">'（５）ぜん鳴（かぜなし）＋ぜん息'!$A$1:$L$50</definedName>
  </definedNames>
  <calcPr calcId="152511"/>
</workbook>
</file>

<file path=xl/calcChain.xml><?xml version="1.0" encoding="utf-8"?>
<calcChain xmlns="http://schemas.openxmlformats.org/spreadsheetml/2006/main">
  <c r="B46" i="3" l="1"/>
  <c r="B44" i="3"/>
  <c r="B43" i="3"/>
  <c r="B42" i="3"/>
  <c r="B41" i="3"/>
  <c r="B40" i="3"/>
  <c r="B33" i="3"/>
  <c r="B32" i="3"/>
  <c r="B31" i="3"/>
  <c r="B26" i="3"/>
  <c r="B23" i="3"/>
  <c r="B22" i="3"/>
  <c r="B21" i="3"/>
  <c r="B20" i="3"/>
  <c r="B15" i="3"/>
  <c r="B12" i="3"/>
  <c r="B11" i="3"/>
  <c r="B10" i="3"/>
  <c r="B9" i="3"/>
  <c r="B8" i="3"/>
  <c r="B46" i="4"/>
  <c r="B44" i="4"/>
  <c r="B43" i="4"/>
  <c r="B42" i="4"/>
  <c r="B41" i="4"/>
  <c r="B40" i="4"/>
  <c r="B33" i="4"/>
  <c r="B32" i="4"/>
  <c r="B31" i="4"/>
  <c r="B26" i="4"/>
  <c r="B23" i="4"/>
  <c r="B22" i="4"/>
  <c r="B21" i="4"/>
  <c r="B20" i="4"/>
  <c r="B15" i="4"/>
  <c r="B12" i="4"/>
  <c r="B11" i="4"/>
  <c r="B10" i="4"/>
  <c r="B9" i="4"/>
  <c r="B8" i="4"/>
  <c r="B46" i="5"/>
  <c r="B44" i="5"/>
  <c r="B43" i="5"/>
  <c r="B42" i="5"/>
  <c r="B41" i="5"/>
  <c r="B40" i="5"/>
  <c r="B33" i="5"/>
  <c r="B32" i="5"/>
  <c r="B31" i="5"/>
  <c r="B26" i="5"/>
  <c r="B23" i="5"/>
  <c r="B22" i="5"/>
  <c r="B21" i="5"/>
  <c r="B20" i="5"/>
  <c r="B15" i="5"/>
  <c r="B12" i="5"/>
  <c r="B11" i="5"/>
  <c r="B10" i="5"/>
  <c r="B9" i="5"/>
  <c r="B8" i="5"/>
  <c r="B46" i="2"/>
  <c r="B44" i="2"/>
  <c r="B43" i="2"/>
  <c r="B42" i="2"/>
  <c r="B41" i="2"/>
  <c r="B40" i="2"/>
  <c r="B33" i="2"/>
  <c r="B32" i="2"/>
  <c r="B31" i="2"/>
  <c r="B26" i="2"/>
  <c r="B23" i="2"/>
  <c r="B22" i="2"/>
  <c r="B21" i="2"/>
  <c r="B20" i="2"/>
  <c r="B15" i="2"/>
  <c r="B12" i="2"/>
  <c r="B11" i="2"/>
  <c r="B10" i="2"/>
  <c r="B9" i="2"/>
  <c r="B8" i="2"/>
  <c r="B44" i="1"/>
  <c r="B43" i="1"/>
  <c r="B42" i="1"/>
  <c r="B41" i="1"/>
  <c r="B40" i="1"/>
  <c r="B46" i="1"/>
  <c r="B33" i="1"/>
  <c r="B26" i="1"/>
  <c r="B15" i="1"/>
  <c r="B32" i="1"/>
  <c r="B31" i="1"/>
  <c r="B23" i="1"/>
  <c r="B22" i="1"/>
  <c r="B21" i="1"/>
  <c r="B20" i="1"/>
  <c r="B12" i="1"/>
  <c r="B11" i="1"/>
  <c r="B10" i="1"/>
  <c r="B9" i="1"/>
  <c r="B8" i="1"/>
</calcChain>
</file>

<file path=xl/sharedStrings.xml><?xml version="1.0" encoding="utf-8"?>
<sst xmlns="http://schemas.openxmlformats.org/spreadsheetml/2006/main" count="325" uniqueCount="32">
  <si>
    <t>総数</t>
  </si>
  <si>
    <t>全体</t>
  </si>
  <si>
    <t>男児</t>
  </si>
  <si>
    <t>女児</t>
  </si>
  <si>
    <t>件数</t>
    <rPh sb="0" eb="2">
      <t>ケンスウ</t>
    </rPh>
    <phoneticPr fontId="3"/>
  </si>
  <si>
    <t>％</t>
    <phoneticPr fontId="3"/>
  </si>
  <si>
    <t>ＳＰＭ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</si>
  <si>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</si>
  <si>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</si>
  <si>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</si>
  <si>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*：全体の数値は、性別不明者も含む。</t>
    <rPh sb="2" eb="4">
      <t>ゼンタイ</t>
    </rPh>
    <rPh sb="5" eb="7">
      <t>スウチ</t>
    </rPh>
    <rPh sb="9" eb="11">
      <t>セイベツ</t>
    </rPh>
    <rPh sb="11" eb="14">
      <t>フメイシャ</t>
    </rPh>
    <rPh sb="15" eb="16">
      <t>フク</t>
    </rPh>
    <phoneticPr fontId="3"/>
  </si>
  <si>
    <t>かぜひき回数（５回以上）</t>
    <phoneticPr fontId="3"/>
  </si>
  <si>
    <t>合計</t>
  </si>
  <si>
    <t>30～34ppb(n=0)</t>
  </si>
  <si>
    <t>30～34ppb(n=0)</t>
    <phoneticPr fontId="3"/>
  </si>
  <si>
    <t>50～59ppb(n=0)</t>
  </si>
  <si>
    <t>0～4μg/m3(n=0)</t>
  </si>
  <si>
    <t>5～9μg/m3(n=0)</t>
  </si>
  <si>
    <t>35～39μg/m3(n=0)</t>
  </si>
  <si>
    <t>25～29ppb(n=0)</t>
  </si>
  <si>
    <t>25～29ppb(n=0)</t>
    <phoneticPr fontId="3"/>
  </si>
  <si>
    <t>40～49ppb(n=0)</t>
  </si>
  <si>
    <t>40～49ppb(n=0)</t>
    <phoneticPr fontId="3"/>
  </si>
  <si>
    <t>ＮＯ２</t>
  </si>
  <si>
    <t>ＮＯＸ</t>
  </si>
  <si>
    <t>ＳＯ２</t>
  </si>
  <si>
    <t>ＳＰＭ</t>
  </si>
  <si>
    <t>*：全体の数値は、性別不明者も含む。</t>
  </si>
  <si>
    <t>ぜん鳴</t>
  </si>
  <si>
    <t>ぜん鳴（かぜなし）</t>
  </si>
  <si>
    <t>ぜん息</t>
  </si>
  <si>
    <t>ぜん鳴（かぜなし）＋ぜん息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</si>
</sst>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38" fontId="9" fillId="2" borderId="0" xfId="2" applyFont="1" applyFill="1" applyAlignment="1">
      <alignment vertical="center"/>
    </xf>
    <xf numFmtId="38" fontId="5" fillId="2" borderId="0" xfId="2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3" applyFont="1" applyFill="1" applyAlignment="1">
      <alignment vertical="center"/>
    </xf>
    <xf numFmtId="38" fontId="5" fillId="2" borderId="0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1" xfId="2" applyFont="1" applyFill="1" applyBorder="1" applyAlignment="1">
      <alignment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1" applyNumberFormat="1" applyFont="1" applyFill="1" applyBorder="1" applyAlignment="1">
      <alignment horizontal="right" vertical="center"/>
    </xf>
    <xf numFmtId="2" fontId="5" fillId="2" borderId="0" xfId="1" applyNumberFormat="1" applyFont="1" applyFill="1" applyBorder="1" applyAlignment="1">
      <alignment horizontal="right" vertical="center"/>
    </xf>
    <xf numFmtId="38" fontId="5" fillId="2" borderId="0" xfId="2" applyFont="1" applyFill="1" applyBorder="1" applyAlignment="1">
      <alignment vertical="center"/>
    </xf>
    <xf numFmtId="2" fontId="5" fillId="2" borderId="2" xfId="1" applyNumberFormat="1" applyFont="1" applyFill="1" applyBorder="1" applyAlignment="1">
      <alignment horizontal="right" vertical="center"/>
    </xf>
    <xf numFmtId="38" fontId="5" fillId="2" borderId="1" xfId="2" applyFont="1" applyFill="1" applyBorder="1" applyAlignment="1">
      <alignment horizontal="right" vertical="center"/>
    </xf>
    <xf numFmtId="177" fontId="5" fillId="2" borderId="4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38" fontId="5" fillId="2" borderId="3" xfId="2" quotePrefix="1" applyFont="1" applyFill="1" applyBorder="1" applyAlignment="1">
      <alignment vertical="center"/>
    </xf>
    <xf numFmtId="38" fontId="5" fillId="2" borderId="3" xfId="2" applyFont="1" applyFill="1" applyBorder="1" applyAlignment="1">
      <alignment vertical="center"/>
    </xf>
    <xf numFmtId="38" fontId="5" fillId="2" borderId="3" xfId="2" applyFont="1" applyFill="1" applyBorder="1" applyAlignment="1">
      <alignment horizontal="center"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38" fontId="4" fillId="2" borderId="0" xfId="2" applyFont="1" applyFill="1" applyAlignment="1">
      <alignment vertical="center"/>
    </xf>
    <xf numFmtId="0" fontId="5" fillId="2" borderId="0" xfId="3" applyFont="1" applyFill="1" applyAlignment="1"/>
    <xf numFmtId="38" fontId="5" fillId="2" borderId="1" xfId="2" applyFont="1" applyFill="1" applyBorder="1" applyAlignment="1">
      <alignment horizontal="left" vertical="center"/>
    </xf>
    <xf numFmtId="38" fontId="5" fillId="2" borderId="8" xfId="2" applyFont="1" applyFill="1" applyBorder="1" applyAlignment="1">
      <alignment horizontal="center" vertical="center"/>
    </xf>
    <xf numFmtId="40" fontId="5" fillId="2" borderId="1" xfId="2" applyNumberFormat="1" applyFont="1" applyFill="1" applyBorder="1" applyAlignment="1">
      <alignment vertical="center"/>
    </xf>
    <xf numFmtId="0" fontId="5" fillId="3" borderId="1" xfId="2" applyNumberFormat="1" applyFont="1" applyFill="1" applyBorder="1" applyAlignment="1">
      <alignment vertical="center"/>
    </xf>
    <xf numFmtId="38" fontId="5" fillId="2" borderId="5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3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  <xf numFmtId="38" fontId="9" fillId="3" borderId="0" xfId="2" applyFont="1" applyFill="1" applyAlignment="1">
      <alignment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to24/&#12487;&#12473;&#12463;&#12488;&#12483;&#12503;/H17_&#22577;&#21578;&#26360;_&#20184;&#37682;/H17_&#22577;&#21578;&#26360;_&#20184;&#37682;/&#20184;&#37682;1_070925_final/H17_&#20184;&#37682;1_final/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B2:L48"/>
  <sheetViews>
    <sheetView showGridLines="0" tabSelected="1" zoomScaleSheetLayoutView="100" workbookViewId="0">
      <selection activeCell="B1" sqref="B1:B1048576"/>
    </sheetView>
  </sheetViews>
  <sheetFormatPr defaultColWidth="8.625" defaultRowHeight="15.95" customHeight="1"/>
  <cols>
    <col min="1" max="1" width="4.625" style="24" customWidth="1"/>
    <col min="2" max="2" width="24.625" style="2" customWidth="1"/>
    <col min="3" max="11" width="8.625" style="2" customWidth="1"/>
    <col min="12" max="12" width="4.625" style="2" customWidth="1"/>
    <col min="13" max="16384" width="8.625" style="24"/>
  </cols>
  <sheetData>
    <row r="2" spans="2:12" ht="32.1" customHeight="1">
      <c r="B2" s="1" t="s">
        <v>11</v>
      </c>
    </row>
    <row r="3" spans="2:12" ht="15.95" customHeight="1">
      <c r="B3" s="24"/>
      <c r="D3" s="3"/>
    </row>
    <row r="4" spans="2:12" ht="15.95" customHeight="1">
      <c r="B4" s="24"/>
      <c r="D4" s="3"/>
    </row>
    <row r="6" spans="2:12" ht="15.95" customHeight="1">
      <c r="B6" s="29" t="s">
        <v>7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28" t="str">
        <f>CONCATENATE("0～4ppb","(n=",C8,")")</f>
        <v>0～4ppb(n=1855)</v>
      </c>
      <c r="C8" s="9">
        <v>1855</v>
      </c>
      <c r="D8" s="9">
        <v>961</v>
      </c>
      <c r="E8" s="9">
        <v>893</v>
      </c>
      <c r="F8" s="10">
        <v>350</v>
      </c>
      <c r="G8" s="10">
        <v>208</v>
      </c>
      <c r="H8" s="10">
        <v>141</v>
      </c>
      <c r="I8" s="11">
        <v>18.867924528301888</v>
      </c>
      <c r="J8" s="11">
        <v>21.644120707596255</v>
      </c>
      <c r="K8" s="11">
        <v>15.789473684210526</v>
      </c>
      <c r="L8" s="14"/>
    </row>
    <row r="9" spans="2:12" ht="15.95" customHeight="1">
      <c r="B9" s="28" t="str">
        <f>CONCATENATE("5～9ppb","(n=",C9,")")</f>
        <v>5～9ppb(n=12737)</v>
      </c>
      <c r="C9" s="9">
        <v>12737</v>
      </c>
      <c r="D9" s="9">
        <v>6445</v>
      </c>
      <c r="E9" s="9">
        <v>6281</v>
      </c>
      <c r="F9" s="10">
        <v>2975</v>
      </c>
      <c r="G9" s="10">
        <v>1595</v>
      </c>
      <c r="H9" s="10">
        <v>1379</v>
      </c>
      <c r="I9" s="11">
        <v>23.357148465101673</v>
      </c>
      <c r="J9" s="11">
        <v>24.747866563227308</v>
      </c>
      <c r="K9" s="11">
        <v>21.955102690654353</v>
      </c>
      <c r="L9" s="14"/>
    </row>
    <row r="10" spans="2:12" ht="15.95" customHeight="1">
      <c r="B10" s="28" t="str">
        <f>CONCATENATE("10～14ppb","(n=",C10,")")</f>
        <v>10～14ppb(n=26291)</v>
      </c>
      <c r="C10" s="9">
        <v>26291</v>
      </c>
      <c r="D10" s="9">
        <v>13528</v>
      </c>
      <c r="E10" s="9">
        <v>12746</v>
      </c>
      <c r="F10" s="10">
        <v>6528</v>
      </c>
      <c r="G10" s="10">
        <v>3627</v>
      </c>
      <c r="H10" s="10">
        <v>2898</v>
      </c>
      <c r="I10" s="11">
        <v>24.829789661861472</v>
      </c>
      <c r="J10" s="11">
        <v>26.811058545239501</v>
      </c>
      <c r="K10" s="11">
        <v>22.736544798368115</v>
      </c>
      <c r="L10" s="14"/>
    </row>
    <row r="11" spans="2:12" ht="15.95" customHeight="1">
      <c r="B11" s="28" t="str">
        <f>CONCATENATE("15～19ppb","(n=",C11,")")</f>
        <v>15～19ppb(n=22849)</v>
      </c>
      <c r="C11" s="9">
        <v>22849</v>
      </c>
      <c r="D11" s="9">
        <v>11742</v>
      </c>
      <c r="E11" s="9">
        <v>11078</v>
      </c>
      <c r="F11" s="10">
        <v>5687</v>
      </c>
      <c r="G11" s="10">
        <v>3072</v>
      </c>
      <c r="H11" s="10">
        <v>2606</v>
      </c>
      <c r="I11" s="11">
        <v>24.88949188148278</v>
      </c>
      <c r="J11" s="11">
        <v>26.16249361267246</v>
      </c>
      <c r="K11" s="11">
        <v>23.524101823433831</v>
      </c>
      <c r="L11" s="14"/>
    </row>
    <row r="12" spans="2:12" ht="15.95" customHeight="1">
      <c r="B12" s="28" t="str">
        <f>CONCATENATE("20～24ppb","(n=",C12,")")</f>
        <v>20～24ppb(n=9209)</v>
      </c>
      <c r="C12" s="9">
        <v>9209</v>
      </c>
      <c r="D12" s="9">
        <v>4685</v>
      </c>
      <c r="E12" s="9">
        <v>4495</v>
      </c>
      <c r="F12" s="10">
        <v>2302</v>
      </c>
      <c r="G12" s="10">
        <v>1272</v>
      </c>
      <c r="H12" s="10">
        <v>1020</v>
      </c>
      <c r="I12" s="11">
        <v>24.997285264415243</v>
      </c>
      <c r="J12" s="11">
        <v>27.150480256136607</v>
      </c>
      <c r="K12" s="11">
        <v>22.691879866518352</v>
      </c>
      <c r="L12" s="14"/>
    </row>
    <row r="13" spans="2:12" ht="15.95" customHeight="1">
      <c r="B13" s="8" t="s">
        <v>20</v>
      </c>
      <c r="C13" s="9"/>
      <c r="D13" s="9"/>
      <c r="E13" s="9"/>
      <c r="F13" s="9"/>
      <c r="G13" s="9"/>
      <c r="H13" s="9"/>
      <c r="I13" s="11"/>
      <c r="J13" s="11"/>
      <c r="K13" s="11"/>
      <c r="L13" s="14"/>
    </row>
    <row r="14" spans="2:12" ht="15.95" customHeight="1">
      <c r="B14" s="8" t="s">
        <v>14</v>
      </c>
      <c r="C14" s="9"/>
      <c r="D14" s="9"/>
      <c r="E14" s="9"/>
      <c r="F14" s="9"/>
      <c r="G14" s="9"/>
      <c r="H14" s="9"/>
      <c r="I14" s="11"/>
      <c r="J14" s="11"/>
      <c r="K14" s="11"/>
      <c r="L14" s="14"/>
    </row>
    <row r="15" spans="2:12" ht="15.95" customHeight="1">
      <c r="B15" s="8" t="str">
        <f>CONCATENATE("不明","(n=",C15,")")</f>
        <v>不明(n=144)</v>
      </c>
      <c r="C15" s="9">
        <v>144</v>
      </c>
      <c r="D15" s="9">
        <v>68</v>
      </c>
      <c r="E15" s="9">
        <v>76</v>
      </c>
      <c r="F15" s="10">
        <v>35</v>
      </c>
      <c r="G15" s="9">
        <v>16</v>
      </c>
      <c r="H15" s="9">
        <v>19</v>
      </c>
      <c r="I15" s="11">
        <v>24.305555555555554</v>
      </c>
      <c r="J15" s="11">
        <v>23.52941176470588</v>
      </c>
      <c r="K15" s="11">
        <v>25</v>
      </c>
      <c r="L15" s="14"/>
    </row>
    <row r="16" spans="2:12" ht="15.95" customHeight="1">
      <c r="B16" s="15" t="s">
        <v>12</v>
      </c>
      <c r="C16" s="16">
        <v>73085</v>
      </c>
      <c r="D16" s="16">
        <v>37429</v>
      </c>
      <c r="E16" s="16">
        <v>35569</v>
      </c>
      <c r="F16" s="17">
        <v>17877</v>
      </c>
      <c r="G16" s="17">
        <v>9790</v>
      </c>
      <c r="H16" s="17">
        <v>8063</v>
      </c>
      <c r="I16" s="11">
        <v>24.460559622357529</v>
      </c>
      <c r="J16" s="11">
        <v>26.156189051270406</v>
      </c>
      <c r="K16" s="11">
        <v>22.668615929601618</v>
      </c>
      <c r="L16" s="12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3"/>
    </row>
    <row r="18" spans="2:12" ht="15.95" customHeight="1">
      <c r="B18" s="29" t="s">
        <v>8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5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7"/>
    </row>
    <row r="20" spans="2:12" ht="15.95" customHeight="1">
      <c r="B20" s="28" t="str">
        <f>CONCATENATE("0～9ppb","(n=",C20,")")</f>
        <v>0～9ppb(n=6504)</v>
      </c>
      <c r="C20" s="9">
        <v>6504</v>
      </c>
      <c r="D20" s="10">
        <v>3300</v>
      </c>
      <c r="E20" s="10">
        <v>3198</v>
      </c>
      <c r="F20" s="10">
        <v>1423</v>
      </c>
      <c r="G20" s="10">
        <v>762</v>
      </c>
      <c r="H20" s="10">
        <v>660</v>
      </c>
      <c r="I20" s="11">
        <v>21.878843788437884</v>
      </c>
      <c r="J20" s="11">
        <v>23.09090909090909</v>
      </c>
      <c r="K20" s="11">
        <v>20.637898686679172</v>
      </c>
      <c r="L20" s="14"/>
    </row>
    <row r="21" spans="2:12" ht="15.95" customHeight="1">
      <c r="B21" s="28" t="str">
        <f>CONCATENATE("10～19ppb","(n=",C21,")")</f>
        <v>10～19ppb(n=33388)</v>
      </c>
      <c r="C21" s="9">
        <v>33388</v>
      </c>
      <c r="D21" s="10">
        <v>17066</v>
      </c>
      <c r="E21" s="10">
        <v>16301</v>
      </c>
      <c r="F21" s="10">
        <v>8168</v>
      </c>
      <c r="G21" s="10">
        <v>4494</v>
      </c>
      <c r="H21" s="10">
        <v>3671</v>
      </c>
      <c r="I21" s="11">
        <v>24.4638792380496</v>
      </c>
      <c r="J21" s="11">
        <v>26.333059885151766</v>
      </c>
      <c r="K21" s="11">
        <v>22.520090791975953</v>
      </c>
      <c r="L21" s="14"/>
    </row>
    <row r="22" spans="2:12" ht="15.95" customHeight="1">
      <c r="B22" s="28" t="str">
        <f>CONCATENATE("20～29ppb","(n=",C22,")")</f>
        <v>20～29ppb(n=31327)</v>
      </c>
      <c r="C22" s="9">
        <v>31327</v>
      </c>
      <c r="D22" s="10">
        <v>16134</v>
      </c>
      <c r="E22" s="10">
        <v>15138</v>
      </c>
      <c r="F22" s="10">
        <v>7826</v>
      </c>
      <c r="G22" s="10">
        <v>4279</v>
      </c>
      <c r="H22" s="10">
        <v>3528</v>
      </c>
      <c r="I22" s="11">
        <v>24.981645226162737</v>
      </c>
      <c r="J22" s="11">
        <v>26.521631337548037</v>
      </c>
      <c r="K22" s="11">
        <v>23.305588585017837</v>
      </c>
      <c r="L22" s="14"/>
    </row>
    <row r="23" spans="2:12" ht="15.95" customHeight="1">
      <c r="B23" s="28" t="str">
        <f>CONCATENATE("30～39ppb","(n=",C23,")")</f>
        <v>30～39ppb(n=1722)</v>
      </c>
      <c r="C23" s="9">
        <v>1722</v>
      </c>
      <c r="D23" s="10">
        <v>861</v>
      </c>
      <c r="E23" s="10">
        <v>856</v>
      </c>
      <c r="F23" s="10">
        <v>425</v>
      </c>
      <c r="G23" s="10">
        <v>239</v>
      </c>
      <c r="H23" s="10">
        <v>185</v>
      </c>
      <c r="I23" s="11">
        <v>24.680603948896632</v>
      </c>
      <c r="J23" s="11">
        <v>27.758420441347269</v>
      </c>
      <c r="K23" s="11">
        <v>21.61214953271028</v>
      </c>
      <c r="L23" s="14"/>
    </row>
    <row r="24" spans="2:12" ht="15.95" customHeight="1">
      <c r="B24" s="8" t="s">
        <v>22</v>
      </c>
      <c r="C24" s="9"/>
      <c r="D24" s="9"/>
      <c r="E24" s="9"/>
      <c r="F24" s="9"/>
      <c r="G24" s="9"/>
      <c r="H24" s="9"/>
      <c r="I24" s="11"/>
      <c r="J24" s="11"/>
      <c r="K24" s="11"/>
      <c r="L24" s="14"/>
    </row>
    <row r="25" spans="2:12" ht="15.95" customHeight="1">
      <c r="B25" s="8" t="s">
        <v>15</v>
      </c>
      <c r="C25" s="9"/>
      <c r="D25" s="9"/>
      <c r="E25" s="9"/>
      <c r="F25" s="9"/>
      <c r="G25" s="9"/>
      <c r="H25" s="9"/>
      <c r="I25" s="11"/>
      <c r="J25" s="11"/>
      <c r="K25" s="11"/>
      <c r="L25" s="14"/>
    </row>
    <row r="26" spans="2:12" ht="15.95" customHeight="1">
      <c r="B26" s="8" t="str">
        <f>CONCATENATE("不明","(n=",C26,")")</f>
        <v>不明(n=144)</v>
      </c>
      <c r="C26" s="9">
        <v>144</v>
      </c>
      <c r="D26" s="10">
        <v>68</v>
      </c>
      <c r="E26" s="10">
        <v>76</v>
      </c>
      <c r="F26" s="10">
        <v>35</v>
      </c>
      <c r="G26" s="9">
        <v>16</v>
      </c>
      <c r="H26" s="9">
        <v>19</v>
      </c>
      <c r="I26" s="11">
        <v>24.305555555555554</v>
      </c>
      <c r="J26" s="11">
        <v>23.52941176470588</v>
      </c>
      <c r="K26" s="11">
        <v>25</v>
      </c>
      <c r="L26" s="12"/>
    </row>
    <row r="27" spans="2:12" ht="15.95" customHeight="1">
      <c r="B27" s="15" t="s">
        <v>12</v>
      </c>
      <c r="C27" s="16">
        <v>73085</v>
      </c>
      <c r="D27" s="16">
        <v>37429</v>
      </c>
      <c r="E27" s="16">
        <v>35569</v>
      </c>
      <c r="F27" s="17">
        <v>17877</v>
      </c>
      <c r="G27" s="17">
        <v>9790</v>
      </c>
      <c r="H27" s="17">
        <v>8063</v>
      </c>
      <c r="I27" s="11">
        <v>24.460559622357529</v>
      </c>
      <c r="J27" s="11">
        <v>26.156189051270406</v>
      </c>
      <c r="K27" s="11">
        <v>22.668615929601618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3"/>
    </row>
    <row r="29" spans="2:12" ht="15.95" customHeight="1">
      <c r="B29" s="29" t="s">
        <v>9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5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7"/>
    </row>
    <row r="31" spans="2:12" ht="15.95" customHeight="1">
      <c r="B31" s="8" t="str">
        <f>CONCATENATE("0～4ppb","(n=",C31,")")</f>
        <v>0～4ppb(n=68188)</v>
      </c>
      <c r="C31" s="9">
        <v>68188</v>
      </c>
      <c r="D31" s="10">
        <v>34981</v>
      </c>
      <c r="E31" s="10">
        <v>33127</v>
      </c>
      <c r="F31" s="10">
        <v>16713</v>
      </c>
      <c r="G31" s="10">
        <v>9188</v>
      </c>
      <c r="H31" s="10">
        <v>7504</v>
      </c>
      <c r="I31" s="11">
        <v>24.510177743884555</v>
      </c>
      <c r="J31" s="11">
        <v>26.265687087275953</v>
      </c>
      <c r="K31" s="11">
        <v>22.652217224620401</v>
      </c>
      <c r="L31" s="12"/>
    </row>
    <row r="32" spans="2:12" ht="15.95" customHeight="1">
      <c r="B32" s="8" t="str">
        <f>CONCATENATE("5～9ppb","(n=",C32,")")</f>
        <v>5～9ppb(n=4753)</v>
      </c>
      <c r="C32" s="9">
        <v>4753</v>
      </c>
      <c r="D32" s="10">
        <v>2380</v>
      </c>
      <c r="E32" s="10">
        <v>2366</v>
      </c>
      <c r="F32" s="10">
        <v>1129</v>
      </c>
      <c r="G32" s="10">
        <v>586</v>
      </c>
      <c r="H32" s="10">
        <v>540</v>
      </c>
      <c r="I32" s="11">
        <v>23.753418893330526</v>
      </c>
      <c r="J32" s="11">
        <v>24.6218487394958</v>
      </c>
      <c r="K32" s="11">
        <v>22.823330515638208</v>
      </c>
      <c r="L32" s="12"/>
    </row>
    <row r="33" spans="2:12" ht="15.95" customHeight="1">
      <c r="B33" s="25" t="str">
        <f>CONCATENATE("不明","(n=",C33,")")</f>
        <v>不明(n=144)</v>
      </c>
      <c r="C33" s="17">
        <v>144</v>
      </c>
      <c r="D33" s="17">
        <v>68</v>
      </c>
      <c r="E33" s="17">
        <v>76</v>
      </c>
      <c r="F33" s="17">
        <v>35</v>
      </c>
      <c r="G33" s="17">
        <v>16</v>
      </c>
      <c r="H33" s="17">
        <v>19</v>
      </c>
      <c r="I33" s="11">
        <v>24.305555555555554</v>
      </c>
      <c r="J33" s="11">
        <v>23.52941176470588</v>
      </c>
      <c r="K33" s="11">
        <v>25</v>
      </c>
      <c r="L33" s="12"/>
    </row>
    <row r="34" spans="2:12" ht="15.95" customHeight="1">
      <c r="B34" s="15" t="s">
        <v>12</v>
      </c>
      <c r="C34" s="8">
        <v>73085</v>
      </c>
      <c r="D34" s="8">
        <v>37429</v>
      </c>
      <c r="E34" s="8">
        <v>35569</v>
      </c>
      <c r="F34" s="8">
        <v>17877</v>
      </c>
      <c r="G34" s="8">
        <v>9790</v>
      </c>
      <c r="H34" s="8">
        <v>8063</v>
      </c>
      <c r="I34" s="27">
        <v>24.460559622357529</v>
      </c>
      <c r="J34" s="27">
        <v>26.156189051270406</v>
      </c>
      <c r="K34" s="27">
        <v>22.668615929601618</v>
      </c>
      <c r="L34" s="13"/>
    </row>
    <row r="35" spans="2:12" ht="15.95" customHeight="1">
      <c r="B35" s="26"/>
      <c r="C35" s="19"/>
      <c r="D35" s="19"/>
      <c r="E35" s="19"/>
      <c r="F35" s="19"/>
      <c r="G35" s="19"/>
      <c r="H35" s="19"/>
      <c r="I35" s="19"/>
      <c r="J35" s="19"/>
      <c r="K35" s="19"/>
      <c r="L35" s="13"/>
    </row>
    <row r="36" spans="2:12" ht="15.95" customHeight="1">
      <c r="B36" s="29" t="s">
        <v>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5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7"/>
    </row>
    <row r="38" spans="2:12" ht="15.95" customHeight="1">
      <c r="B38" s="8" t="s">
        <v>16</v>
      </c>
      <c r="C38" s="9"/>
      <c r="D38" s="9"/>
      <c r="E38" s="9"/>
      <c r="F38" s="9"/>
      <c r="G38" s="9"/>
      <c r="H38" s="9"/>
      <c r="I38" s="11"/>
      <c r="J38" s="11"/>
      <c r="K38" s="11"/>
      <c r="L38" s="14"/>
    </row>
    <row r="39" spans="2:12" ht="15.95" customHeight="1">
      <c r="B39" s="8" t="s">
        <v>17</v>
      </c>
      <c r="C39" s="9"/>
      <c r="D39" s="9"/>
      <c r="E39" s="9"/>
      <c r="F39" s="9"/>
      <c r="G39" s="9"/>
      <c r="H39" s="9"/>
      <c r="I39" s="11"/>
      <c r="J39" s="11"/>
      <c r="K39" s="11"/>
      <c r="L39" s="14"/>
    </row>
    <row r="40" spans="2:12" ht="15.95" customHeight="1">
      <c r="B40" s="8" t="str">
        <f>CONCATENATE("10～14μg/m3","(n=",C40,")")</f>
        <v>10～14μg/m3(n=1603)</v>
      </c>
      <c r="C40" s="9">
        <v>1603</v>
      </c>
      <c r="D40" s="9">
        <v>817</v>
      </c>
      <c r="E40" s="9">
        <v>783</v>
      </c>
      <c r="F40" s="9">
        <v>376</v>
      </c>
      <c r="G40" s="21">
        <v>195</v>
      </c>
      <c r="H40" s="21">
        <v>181</v>
      </c>
      <c r="I40" s="11">
        <v>23.456019962570181</v>
      </c>
      <c r="J40" s="11">
        <v>23.867809057527538</v>
      </c>
      <c r="K40" s="11">
        <v>23.116219667943806</v>
      </c>
      <c r="L40" s="14"/>
    </row>
    <row r="41" spans="2:12" ht="15.95" customHeight="1">
      <c r="B41" s="8" t="str">
        <f>CONCATENATE("15～19μg/m3","(n=",C41,")")</f>
        <v>15～19μg/m3(n=23846)</v>
      </c>
      <c r="C41" s="9">
        <v>23846</v>
      </c>
      <c r="D41" s="9">
        <v>12150</v>
      </c>
      <c r="E41" s="9">
        <v>11678</v>
      </c>
      <c r="F41" s="9">
        <v>5793</v>
      </c>
      <c r="G41" s="21">
        <v>3150</v>
      </c>
      <c r="H41" s="21">
        <v>2639</v>
      </c>
      <c r="I41" s="11">
        <v>24.293382537951857</v>
      </c>
      <c r="J41" s="11">
        <v>25.925925925925924</v>
      </c>
      <c r="K41" s="11">
        <v>22.598047610892277</v>
      </c>
      <c r="L41" s="14"/>
    </row>
    <row r="42" spans="2:12" ht="15.95" customHeight="1">
      <c r="B42" s="8" t="str">
        <f>CONCATENATE("20～24μg/m3","(n=",C42,")")</f>
        <v>20～24μg/m3(n=41311)</v>
      </c>
      <c r="C42" s="9">
        <v>41311</v>
      </c>
      <c r="D42" s="9">
        <v>21228</v>
      </c>
      <c r="E42" s="9">
        <v>20031</v>
      </c>
      <c r="F42" s="9">
        <v>10294</v>
      </c>
      <c r="G42" s="21">
        <v>5683</v>
      </c>
      <c r="H42" s="21">
        <v>4596</v>
      </c>
      <c r="I42" s="11">
        <v>24.918302631260438</v>
      </c>
      <c r="J42" s="11">
        <v>26.771245524778593</v>
      </c>
      <c r="K42" s="11">
        <v>22.94443612400779</v>
      </c>
      <c r="L42" s="14"/>
    </row>
    <row r="43" spans="2:12" ht="15.95" customHeight="1">
      <c r="B43" s="8" t="str">
        <f>CONCATENATE("25～29μg/m3","(n=",C43,")")</f>
        <v>25～29μg/m3(n=3196)</v>
      </c>
      <c r="C43" s="9">
        <v>3196</v>
      </c>
      <c r="D43" s="9">
        <v>1633</v>
      </c>
      <c r="E43" s="9">
        <v>1551</v>
      </c>
      <c r="F43" s="9">
        <v>788</v>
      </c>
      <c r="G43" s="9">
        <v>431</v>
      </c>
      <c r="H43" s="9">
        <v>353</v>
      </c>
      <c r="I43" s="11">
        <v>24.655819774718399</v>
      </c>
      <c r="J43" s="11">
        <v>26.393141457440294</v>
      </c>
      <c r="K43" s="11">
        <v>22.759509993552545</v>
      </c>
      <c r="L43" s="14"/>
    </row>
    <row r="44" spans="2:12" ht="15.95" customHeight="1">
      <c r="B44" s="8" t="str">
        <f>CONCATENATE("30～34μg/m3","(n=",C44,")")</f>
        <v>30～34μg/m3(n=409)</v>
      </c>
      <c r="C44" s="9">
        <v>409</v>
      </c>
      <c r="D44" s="9">
        <v>214</v>
      </c>
      <c r="E44" s="9">
        <v>194</v>
      </c>
      <c r="F44" s="9">
        <v>98</v>
      </c>
      <c r="G44" s="9">
        <v>53</v>
      </c>
      <c r="H44" s="9">
        <v>45</v>
      </c>
      <c r="I44" s="11">
        <v>23.960880195599021</v>
      </c>
      <c r="J44" s="11">
        <v>24.766355140186917</v>
      </c>
      <c r="K44" s="11">
        <v>23.195876288659793</v>
      </c>
      <c r="L44" s="14"/>
    </row>
    <row r="45" spans="2:12" ht="15.95" customHeight="1">
      <c r="B45" s="8" t="s">
        <v>18</v>
      </c>
      <c r="C45" s="9"/>
      <c r="D45" s="9"/>
      <c r="E45" s="9"/>
      <c r="F45" s="9"/>
      <c r="G45" s="9"/>
      <c r="H45" s="9"/>
      <c r="I45" s="11"/>
      <c r="J45" s="11"/>
      <c r="K45" s="11"/>
      <c r="L45" s="14"/>
    </row>
    <row r="46" spans="2:12" ht="15.95" customHeight="1">
      <c r="B46" s="8" t="str">
        <f>CONCATENATE("不明","(n=",C46,")")</f>
        <v>不明(n=2720)</v>
      </c>
      <c r="C46" s="9">
        <v>2720</v>
      </c>
      <c r="D46" s="9">
        <v>1387</v>
      </c>
      <c r="E46" s="9">
        <v>1332</v>
      </c>
      <c r="F46" s="9">
        <v>528</v>
      </c>
      <c r="G46" s="9">
        <v>278</v>
      </c>
      <c r="H46" s="9">
        <v>249</v>
      </c>
      <c r="I46" s="11">
        <v>19.411764705882355</v>
      </c>
      <c r="J46" s="11">
        <v>20.043258832011535</v>
      </c>
      <c r="K46" s="11">
        <v>18.693693693693696</v>
      </c>
      <c r="L46" s="12"/>
    </row>
    <row r="47" spans="2:12" ht="15.95" customHeight="1">
      <c r="B47" s="15" t="s">
        <v>12</v>
      </c>
      <c r="C47" s="17">
        <v>73085</v>
      </c>
      <c r="D47" s="17">
        <v>37429</v>
      </c>
      <c r="E47" s="17">
        <v>35569</v>
      </c>
      <c r="F47" s="17">
        <v>17877</v>
      </c>
      <c r="G47" s="17">
        <v>9790</v>
      </c>
      <c r="H47" s="17">
        <v>8063</v>
      </c>
      <c r="I47" s="11">
        <v>24.460559622357529</v>
      </c>
      <c r="J47" s="11">
        <v>26.156189051270406</v>
      </c>
      <c r="K47" s="11">
        <v>22.668615929601618</v>
      </c>
      <c r="L47" s="12"/>
    </row>
    <row r="48" spans="2:12" ht="15.95" customHeight="1">
      <c r="B48" s="2" t="s">
        <v>10</v>
      </c>
    </row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34" t="s">
        <v>28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23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tr">
        <f>CONCATENATE("0～4ppb","(n=",C8,")")</f>
        <v>0～4ppb(n=1855)</v>
      </c>
      <c r="C8" s="9">
        <v>1855</v>
      </c>
      <c r="D8" s="9">
        <v>961</v>
      </c>
      <c r="E8" s="9">
        <v>893</v>
      </c>
      <c r="F8" s="10">
        <v>420</v>
      </c>
      <c r="G8" s="10">
        <v>257</v>
      </c>
      <c r="H8" s="10">
        <v>163</v>
      </c>
      <c r="I8" s="11">
        <v>22.641509433962266</v>
      </c>
      <c r="J8" s="11">
        <v>26.742976066597297</v>
      </c>
      <c r="K8" s="11">
        <v>18.253079507278834</v>
      </c>
      <c r="L8" s="14"/>
    </row>
    <row r="9" spans="2:12" ht="15.95" customHeight="1">
      <c r="B9" s="8" t="str">
        <f>CONCATENATE("5～9ppb","(n=",C9,")")</f>
        <v>5～9ppb(n=12737)</v>
      </c>
      <c r="C9" s="9">
        <v>12737</v>
      </c>
      <c r="D9" s="9">
        <v>6445</v>
      </c>
      <c r="E9" s="9">
        <v>6281</v>
      </c>
      <c r="F9" s="10">
        <v>1978</v>
      </c>
      <c r="G9" s="10">
        <v>1145</v>
      </c>
      <c r="H9" s="10">
        <v>831</v>
      </c>
      <c r="I9" s="11">
        <v>15.529559550914659</v>
      </c>
      <c r="J9" s="11">
        <v>17.765709852598913</v>
      </c>
      <c r="K9" s="11">
        <v>13.230377328450885</v>
      </c>
      <c r="L9" s="14"/>
    </row>
    <row r="10" spans="2:12" ht="15.95" customHeight="1">
      <c r="B10" s="8" t="str">
        <f>CONCATENATE("10～14ppb","(n=",C10,")")</f>
        <v>10～14ppb(n=26291)</v>
      </c>
      <c r="C10" s="9">
        <v>26291</v>
      </c>
      <c r="D10" s="9">
        <v>13528</v>
      </c>
      <c r="E10" s="9">
        <v>12746</v>
      </c>
      <c r="F10" s="10">
        <v>3625</v>
      </c>
      <c r="G10" s="10">
        <v>2114</v>
      </c>
      <c r="H10" s="10">
        <v>1510</v>
      </c>
      <c r="I10" s="11">
        <v>13.787988284964436</v>
      </c>
      <c r="J10" s="11">
        <v>15.626848018923715</v>
      </c>
      <c r="K10" s="11">
        <v>11.846853914953712</v>
      </c>
      <c r="L10" s="14"/>
    </row>
    <row r="11" spans="2:12" ht="15.95" customHeight="1">
      <c r="B11" s="8" t="str">
        <f>CONCATENATE("15～19ppb","(n=",C11,")")</f>
        <v>15～19ppb(n=22849)</v>
      </c>
      <c r="C11" s="9">
        <v>22849</v>
      </c>
      <c r="D11" s="9">
        <v>11742</v>
      </c>
      <c r="E11" s="9">
        <v>11078</v>
      </c>
      <c r="F11" s="10">
        <v>2897</v>
      </c>
      <c r="G11" s="10">
        <v>1709</v>
      </c>
      <c r="H11" s="10">
        <v>1180</v>
      </c>
      <c r="I11" s="11">
        <v>12.678891855223423</v>
      </c>
      <c r="J11" s="11">
        <v>14.554590359393629</v>
      </c>
      <c r="K11" s="11">
        <v>10.65174219173136</v>
      </c>
      <c r="L11" s="14"/>
    </row>
    <row r="12" spans="2:12" ht="15.95" customHeight="1">
      <c r="B12" s="8" t="str">
        <f>CONCATENATE("20～24ppb","(n=",C12,")")</f>
        <v>20～24ppb(n=9209)</v>
      </c>
      <c r="C12" s="9">
        <v>9209</v>
      </c>
      <c r="D12" s="9">
        <v>4685</v>
      </c>
      <c r="E12" s="9">
        <v>4495</v>
      </c>
      <c r="F12" s="10">
        <v>1140</v>
      </c>
      <c r="G12" s="10">
        <v>678</v>
      </c>
      <c r="H12" s="10">
        <v>456</v>
      </c>
      <c r="I12" s="11">
        <v>12.379194266478445</v>
      </c>
      <c r="J12" s="11">
        <v>14.47171824973319</v>
      </c>
      <c r="K12" s="11">
        <v>10.14460511679644</v>
      </c>
      <c r="L12" s="14"/>
    </row>
    <row r="13" spans="2:12" ht="15.95" customHeight="1">
      <c r="B13" s="8" t="s">
        <v>19</v>
      </c>
      <c r="C13" s="9"/>
      <c r="D13" s="9"/>
      <c r="E13" s="9"/>
      <c r="F13" s="10"/>
      <c r="G13" s="9"/>
      <c r="H13" s="9"/>
      <c r="I13" s="11"/>
      <c r="J13" s="11"/>
      <c r="K13" s="11"/>
      <c r="L13" s="14"/>
    </row>
    <row r="14" spans="2:12" ht="15.95" customHeight="1">
      <c r="B14" s="8" t="s">
        <v>13</v>
      </c>
      <c r="C14" s="9"/>
      <c r="D14" s="9"/>
      <c r="E14" s="9"/>
      <c r="F14" s="10"/>
      <c r="G14" s="9"/>
      <c r="H14" s="9"/>
      <c r="I14" s="11"/>
      <c r="J14" s="11"/>
      <c r="K14" s="11"/>
      <c r="L14" s="14"/>
    </row>
    <row r="15" spans="2:12" ht="15.95" customHeight="1">
      <c r="B15" s="8" t="str">
        <f>CONCATENATE("不明","(n=",C15,")")</f>
        <v>不明(n=144)</v>
      </c>
      <c r="C15" s="9">
        <v>144</v>
      </c>
      <c r="D15" s="9">
        <v>68</v>
      </c>
      <c r="E15" s="9">
        <v>76</v>
      </c>
      <c r="F15" s="10">
        <v>19</v>
      </c>
      <c r="G15" s="9">
        <v>6</v>
      </c>
      <c r="H15" s="9">
        <v>13</v>
      </c>
      <c r="I15" s="11">
        <v>13.194444444444445</v>
      </c>
      <c r="J15" s="11">
        <v>8.8235294117647065</v>
      </c>
      <c r="K15" s="11">
        <v>17.105263157894736</v>
      </c>
      <c r="L15" s="14"/>
    </row>
    <row r="16" spans="2:12" ht="15.95" customHeight="1">
      <c r="B16" s="15" t="s">
        <v>12</v>
      </c>
      <c r="C16" s="16">
        <v>73085</v>
      </c>
      <c r="D16" s="16">
        <v>37429</v>
      </c>
      <c r="E16" s="16">
        <v>35569</v>
      </c>
      <c r="F16" s="17">
        <v>10079</v>
      </c>
      <c r="G16" s="17">
        <v>5909</v>
      </c>
      <c r="H16" s="17">
        <v>4153</v>
      </c>
      <c r="I16" s="11">
        <v>13.790791544092496</v>
      </c>
      <c r="J16" s="11">
        <v>15.787223810414385</v>
      </c>
      <c r="K16" s="11">
        <v>11.675897551238439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24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tr">
        <f>CONCATENATE("0～9ppb","(n=",C20,")")</f>
        <v>0～9ppb(n=6504)</v>
      </c>
      <c r="C20" s="9">
        <v>6504</v>
      </c>
      <c r="D20" s="10">
        <v>3300</v>
      </c>
      <c r="E20" s="10">
        <v>3198</v>
      </c>
      <c r="F20" s="10">
        <v>1299</v>
      </c>
      <c r="G20" s="10">
        <v>767</v>
      </c>
      <c r="H20" s="10">
        <v>530</v>
      </c>
      <c r="I20" s="11">
        <v>19.97232472324723</v>
      </c>
      <c r="J20" s="11">
        <v>23.242424242424242</v>
      </c>
      <c r="K20" s="11">
        <v>16.57285803627267</v>
      </c>
      <c r="L20" s="14"/>
    </row>
    <row r="21" spans="2:12" ht="15.95" customHeight="1">
      <c r="B21" s="8" t="str">
        <f>CONCATENATE("10～19ppb","(n=",C21,")")</f>
        <v>10～19ppb(n=33388)</v>
      </c>
      <c r="C21" s="9">
        <v>33388</v>
      </c>
      <c r="D21" s="10">
        <v>17066</v>
      </c>
      <c r="E21" s="10">
        <v>16301</v>
      </c>
      <c r="F21" s="10">
        <v>4591</v>
      </c>
      <c r="G21" s="10">
        <v>2678</v>
      </c>
      <c r="H21" s="10">
        <v>1913</v>
      </c>
      <c r="I21" s="11">
        <v>13.750449263208338</v>
      </c>
      <c r="J21" s="11">
        <v>15.692019219500761</v>
      </c>
      <c r="K21" s="11">
        <v>11.735476351144101</v>
      </c>
      <c r="L21" s="14"/>
    </row>
    <row r="22" spans="2:12" ht="15.95" customHeight="1">
      <c r="B22" s="8" t="str">
        <f>CONCATENATE("20～29ppb","(n=",C22,")")</f>
        <v>20～29ppb(n=31327)</v>
      </c>
      <c r="C22" s="9">
        <v>31327</v>
      </c>
      <c r="D22" s="10">
        <v>16134</v>
      </c>
      <c r="E22" s="10">
        <v>15138</v>
      </c>
      <c r="F22" s="10">
        <v>3962</v>
      </c>
      <c r="G22" s="10">
        <v>2342</v>
      </c>
      <c r="H22" s="10">
        <v>1606</v>
      </c>
      <c r="I22" s="11">
        <v>12.64723720752067</v>
      </c>
      <c r="J22" s="11">
        <v>14.515929093839098</v>
      </c>
      <c r="K22" s="11">
        <v>10.60906328444973</v>
      </c>
      <c r="L22" s="12"/>
    </row>
    <row r="23" spans="2:12" ht="15.95" customHeight="1">
      <c r="B23" s="8" t="str">
        <f>CONCATENATE("30～39ppb","(n=",C23,")")</f>
        <v>30～39ppb(n=1722)</v>
      </c>
      <c r="C23" s="9">
        <v>1722</v>
      </c>
      <c r="D23" s="10">
        <v>861</v>
      </c>
      <c r="E23" s="10">
        <v>856</v>
      </c>
      <c r="F23" s="10">
        <v>208</v>
      </c>
      <c r="G23" s="10">
        <v>116</v>
      </c>
      <c r="H23" s="10">
        <v>91</v>
      </c>
      <c r="I23" s="11">
        <v>12.078977932636469</v>
      </c>
      <c r="J23" s="11">
        <v>13.472706155632984</v>
      </c>
      <c r="K23" s="11">
        <v>10.630841121495326</v>
      </c>
      <c r="L23" s="14"/>
    </row>
    <row r="24" spans="2:12" ht="15.95" customHeight="1">
      <c r="B24" s="8" t="s">
        <v>21</v>
      </c>
      <c r="C24" s="9"/>
      <c r="D24" s="10"/>
      <c r="E24" s="10"/>
      <c r="F24" s="10"/>
      <c r="G24" s="9"/>
      <c r="H24" s="9"/>
      <c r="I24" s="11"/>
      <c r="J24" s="11"/>
      <c r="K24" s="11"/>
      <c r="L24" s="13"/>
    </row>
    <row r="25" spans="2:12" ht="15.95" customHeight="1">
      <c r="B25" s="8" t="s">
        <v>15</v>
      </c>
      <c r="C25" s="9"/>
      <c r="D25" s="10"/>
      <c r="E25" s="10"/>
      <c r="F25" s="10"/>
      <c r="G25" s="9"/>
      <c r="H25" s="9"/>
      <c r="I25" s="11"/>
      <c r="J25" s="11"/>
      <c r="K25" s="11"/>
      <c r="L25" s="5"/>
    </row>
    <row r="26" spans="2:12" ht="15.95" customHeight="1">
      <c r="B26" s="8" t="str">
        <f>CONCATENATE("不明","(n=",C26,")")</f>
        <v>不明(n=144)</v>
      </c>
      <c r="C26" s="9">
        <v>144</v>
      </c>
      <c r="D26" s="10">
        <v>68</v>
      </c>
      <c r="E26" s="10">
        <v>76</v>
      </c>
      <c r="F26" s="10">
        <v>19</v>
      </c>
      <c r="G26" s="9">
        <v>6</v>
      </c>
      <c r="H26" s="9">
        <v>13</v>
      </c>
      <c r="I26" s="11">
        <v>13.194444444444445</v>
      </c>
      <c r="J26" s="11">
        <v>8.8235294117647065</v>
      </c>
      <c r="K26" s="11">
        <v>17.105263157894736</v>
      </c>
      <c r="L26" s="7"/>
    </row>
    <row r="27" spans="2:12" ht="15.95" customHeight="1">
      <c r="B27" s="15" t="s">
        <v>12</v>
      </c>
      <c r="C27" s="16">
        <v>73085</v>
      </c>
      <c r="D27" s="16">
        <v>37429</v>
      </c>
      <c r="E27" s="16">
        <v>35569</v>
      </c>
      <c r="F27" s="17">
        <v>10079</v>
      </c>
      <c r="G27" s="17">
        <v>5909</v>
      </c>
      <c r="H27" s="17">
        <v>4153</v>
      </c>
      <c r="I27" s="11">
        <v>13.790791544092496</v>
      </c>
      <c r="J27" s="11">
        <v>15.787223810414385</v>
      </c>
      <c r="K27" s="11">
        <v>11.675897551238439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25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4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2"/>
    </row>
    <row r="31" spans="2:12" ht="15.95" customHeight="1">
      <c r="B31" s="8" t="str">
        <f>CONCATENATE("0～4ppb","(n=",C31,")")</f>
        <v>0～4ppb(n=68188)</v>
      </c>
      <c r="C31" s="9">
        <v>68188</v>
      </c>
      <c r="D31" s="10">
        <v>34981</v>
      </c>
      <c r="E31" s="10">
        <v>33127</v>
      </c>
      <c r="F31" s="10">
        <v>9435</v>
      </c>
      <c r="G31" s="10">
        <v>5545</v>
      </c>
      <c r="H31" s="10">
        <v>3876</v>
      </c>
      <c r="I31" s="11">
        <v>13.836745468410863</v>
      </c>
      <c r="J31" s="11">
        <v>15.851462222349275</v>
      </c>
      <c r="K31" s="11">
        <v>11.700425634678661</v>
      </c>
      <c r="L31" s="14"/>
    </row>
    <row r="32" spans="2:12" ht="15.95" customHeight="1">
      <c r="B32" s="8" t="str">
        <f>CONCATENATE("5～9ppb","(n=",C32,")")</f>
        <v>5～9ppb(n=4753)</v>
      </c>
      <c r="C32" s="9">
        <v>4753</v>
      </c>
      <c r="D32" s="10">
        <v>2380</v>
      </c>
      <c r="E32" s="10">
        <v>2366</v>
      </c>
      <c r="F32" s="10">
        <v>625</v>
      </c>
      <c r="G32" s="10">
        <v>358</v>
      </c>
      <c r="H32" s="10">
        <v>264</v>
      </c>
      <c r="I32" s="11">
        <v>13.149589732800337</v>
      </c>
      <c r="J32" s="11">
        <v>15.042016806722689</v>
      </c>
      <c r="K32" s="11">
        <v>11.158072696534235</v>
      </c>
      <c r="L32" s="13"/>
    </row>
    <row r="33" spans="2:12" ht="15.95" customHeight="1">
      <c r="B33" s="8" t="str">
        <f>CONCATENATE("不明","(n=",C33,")")</f>
        <v>不明(n=144)</v>
      </c>
      <c r="C33" s="9">
        <v>144</v>
      </c>
      <c r="D33" s="10">
        <v>68</v>
      </c>
      <c r="E33" s="10">
        <v>76</v>
      </c>
      <c r="F33" s="10">
        <v>19</v>
      </c>
      <c r="G33" s="9">
        <v>6</v>
      </c>
      <c r="H33" s="9">
        <v>13</v>
      </c>
      <c r="I33" s="11">
        <v>13.194444444444445</v>
      </c>
      <c r="J33" s="11">
        <v>8.8235294117647065</v>
      </c>
      <c r="K33" s="11">
        <v>17.105263157894736</v>
      </c>
      <c r="L33" s="5"/>
    </row>
    <row r="34" spans="2:12" ht="15.95" customHeight="1">
      <c r="B34" s="15" t="s">
        <v>12</v>
      </c>
      <c r="C34" s="17">
        <v>73085</v>
      </c>
      <c r="D34" s="17">
        <v>37429</v>
      </c>
      <c r="E34" s="17">
        <v>35569</v>
      </c>
      <c r="F34" s="17">
        <v>10079</v>
      </c>
      <c r="G34" s="17">
        <v>5909</v>
      </c>
      <c r="H34" s="17">
        <v>4153</v>
      </c>
      <c r="I34" s="11">
        <v>13.790791544092496</v>
      </c>
      <c r="J34" s="11">
        <v>15.787223810414385</v>
      </c>
      <c r="K34" s="11">
        <v>11.675897551238439</v>
      </c>
      <c r="L34" s="7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26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16</v>
      </c>
      <c r="C38" s="9"/>
      <c r="D38" s="9"/>
      <c r="E38" s="9"/>
      <c r="F38" s="9"/>
      <c r="G38" s="9"/>
      <c r="H38" s="9"/>
      <c r="I38" s="11"/>
      <c r="J38" s="11"/>
      <c r="K38" s="11"/>
      <c r="L38" s="14"/>
    </row>
    <row r="39" spans="2:12" ht="15.95" customHeight="1">
      <c r="B39" s="8" t="s">
        <v>17</v>
      </c>
      <c r="C39" s="9"/>
      <c r="D39" s="9"/>
      <c r="E39" s="9"/>
      <c r="F39" s="9"/>
      <c r="G39" s="21"/>
      <c r="H39" s="21"/>
      <c r="I39" s="11"/>
      <c r="J39" s="11"/>
      <c r="K39" s="11"/>
      <c r="L39" s="14"/>
    </row>
    <row r="40" spans="2:12" ht="15.95" customHeight="1">
      <c r="B40" s="8" t="str">
        <f>CONCATENATE("10～14μg/m3","(n=",C40,")")</f>
        <v>10～14μg/m3(n=1603)</v>
      </c>
      <c r="C40" s="9">
        <v>1603</v>
      </c>
      <c r="D40" s="9">
        <v>817</v>
      </c>
      <c r="E40" s="9">
        <v>783</v>
      </c>
      <c r="F40" s="9">
        <v>246</v>
      </c>
      <c r="G40" s="21">
        <v>139</v>
      </c>
      <c r="H40" s="21">
        <v>107</v>
      </c>
      <c r="I40" s="11">
        <v>15.346225826575171</v>
      </c>
      <c r="J40" s="11">
        <v>17.013463892288861</v>
      </c>
      <c r="K40" s="11">
        <v>13.665389527458494</v>
      </c>
      <c r="L40" s="14"/>
    </row>
    <row r="41" spans="2:12" ht="15.95" customHeight="1">
      <c r="B41" s="8" t="str">
        <f>CONCATENATE("15～19μg/m3","(n=",C41,")")</f>
        <v>15～19μg/m3(n=23846)</v>
      </c>
      <c r="C41" s="9">
        <v>23846</v>
      </c>
      <c r="D41" s="9">
        <v>12150</v>
      </c>
      <c r="E41" s="9">
        <v>11678</v>
      </c>
      <c r="F41" s="9">
        <v>3306</v>
      </c>
      <c r="G41" s="21">
        <v>1924</v>
      </c>
      <c r="H41" s="21">
        <v>1377</v>
      </c>
      <c r="I41" s="11">
        <v>13.863960412647824</v>
      </c>
      <c r="J41" s="11">
        <v>15.835390946502056</v>
      </c>
      <c r="K41" s="11">
        <v>11.791402637437917</v>
      </c>
      <c r="L41" s="14"/>
    </row>
    <row r="42" spans="2:12" ht="15.95" customHeight="1">
      <c r="B42" s="8" t="str">
        <f>CONCATENATE("20～24μg/m3","(n=",C42,")")</f>
        <v>20～24μg/m3(n=41311)</v>
      </c>
      <c r="C42" s="9">
        <v>41311</v>
      </c>
      <c r="D42" s="9">
        <v>21228</v>
      </c>
      <c r="E42" s="9">
        <v>20031</v>
      </c>
      <c r="F42" s="9">
        <v>5465</v>
      </c>
      <c r="G42" s="21">
        <v>3222</v>
      </c>
      <c r="H42" s="21">
        <v>2233</v>
      </c>
      <c r="I42" s="11">
        <v>13.228922078865194</v>
      </c>
      <c r="J42" s="11">
        <v>15.178066704352741</v>
      </c>
      <c r="K42" s="11">
        <v>11.147721032399781</v>
      </c>
      <c r="L42" s="14"/>
    </row>
    <row r="43" spans="2:12" ht="15.95" customHeight="1">
      <c r="B43" s="8" t="str">
        <f>CONCATENATE("25～29μg/m3","(n=",C43,")")</f>
        <v>25～29μg/m3(n=3196)</v>
      </c>
      <c r="C43" s="9">
        <v>3196</v>
      </c>
      <c r="D43" s="9">
        <v>1633</v>
      </c>
      <c r="E43" s="9">
        <v>1551</v>
      </c>
      <c r="F43" s="9">
        <v>397</v>
      </c>
      <c r="G43" s="9">
        <v>230</v>
      </c>
      <c r="H43" s="9">
        <v>165</v>
      </c>
      <c r="I43" s="11">
        <v>12.421777221526909</v>
      </c>
      <c r="J43" s="11">
        <v>14.084507042253522</v>
      </c>
      <c r="K43" s="11">
        <v>10.638297872340425</v>
      </c>
      <c r="L43" s="12"/>
    </row>
    <row r="44" spans="2:12" ht="15.95" customHeight="1">
      <c r="B44" s="8" t="str">
        <f>CONCATENATE("30～34μg/m3","(n=",C44,")")</f>
        <v>30～34μg/m3(n=409)</v>
      </c>
      <c r="C44" s="9">
        <v>409</v>
      </c>
      <c r="D44" s="9">
        <v>214</v>
      </c>
      <c r="E44" s="9">
        <v>194</v>
      </c>
      <c r="F44" s="9">
        <v>46</v>
      </c>
      <c r="G44" s="9">
        <v>29</v>
      </c>
      <c r="H44" s="9">
        <v>17</v>
      </c>
      <c r="I44" s="11">
        <v>11.246943765281173</v>
      </c>
      <c r="J44" s="11">
        <v>13.551401869158877</v>
      </c>
      <c r="K44" s="11">
        <v>8.7628865979381434</v>
      </c>
      <c r="L44" s="12"/>
    </row>
    <row r="45" spans="2:12" ht="15.95" customHeight="1">
      <c r="B45" s="8" t="s">
        <v>18</v>
      </c>
      <c r="C45" s="9"/>
      <c r="D45" s="22"/>
      <c r="E45" s="22"/>
      <c r="F45" s="9"/>
      <c r="G45" s="22"/>
      <c r="H45" s="22"/>
      <c r="I45" s="11"/>
      <c r="J45" s="11"/>
      <c r="K45" s="11"/>
      <c r="L45" s="12"/>
    </row>
    <row r="46" spans="2:12" ht="15.95" customHeight="1">
      <c r="B46" s="8" t="str">
        <f>CONCATENATE("不明","(n=",C46,")")</f>
        <v>不明(n=2720)</v>
      </c>
      <c r="C46" s="9">
        <v>2720</v>
      </c>
      <c r="D46" s="9">
        <v>1387</v>
      </c>
      <c r="E46" s="9">
        <v>1332</v>
      </c>
      <c r="F46" s="9">
        <v>619</v>
      </c>
      <c r="G46" s="9">
        <v>365</v>
      </c>
      <c r="H46" s="9">
        <v>254</v>
      </c>
      <c r="I46" s="11">
        <v>22.757352941176471</v>
      </c>
      <c r="J46" s="11">
        <v>26.315789473684209</v>
      </c>
      <c r="K46" s="11">
        <v>19.069069069069069</v>
      </c>
      <c r="L46" s="12"/>
    </row>
    <row r="47" spans="2:12" ht="15.95" customHeight="1">
      <c r="B47" s="15" t="s">
        <v>12</v>
      </c>
      <c r="C47" s="17">
        <v>73085</v>
      </c>
      <c r="D47" s="17">
        <v>37429</v>
      </c>
      <c r="E47" s="17">
        <v>35569</v>
      </c>
      <c r="F47" s="17">
        <v>10079</v>
      </c>
      <c r="G47" s="17">
        <v>5909</v>
      </c>
      <c r="H47" s="17">
        <v>4153</v>
      </c>
      <c r="I47" s="11">
        <v>13.790791544092496</v>
      </c>
      <c r="J47" s="11">
        <v>15.787223810414385</v>
      </c>
      <c r="K47" s="11">
        <v>11.675897551238439</v>
      </c>
    </row>
    <row r="48" spans="2:12" ht="15.95" customHeight="1">
      <c r="B48" s="2" t="s">
        <v>27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34" t="s">
        <v>29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23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tr">
        <f>CONCATENATE("0～4ppb","(n=",C8,")")</f>
        <v>0～4ppb(n=1855)</v>
      </c>
      <c r="C8" s="9">
        <v>1855</v>
      </c>
      <c r="D8" s="9">
        <v>961</v>
      </c>
      <c r="E8" s="9">
        <v>893</v>
      </c>
      <c r="F8" s="10">
        <v>69</v>
      </c>
      <c r="G8" s="10">
        <v>36</v>
      </c>
      <c r="H8" s="10">
        <v>33</v>
      </c>
      <c r="I8" s="11">
        <v>3.7196765498652291</v>
      </c>
      <c r="J8" s="11">
        <v>3.7460978147762747</v>
      </c>
      <c r="K8" s="11">
        <v>3.6954087346024638</v>
      </c>
      <c r="L8" s="14"/>
    </row>
    <row r="9" spans="2:12" ht="15.95" customHeight="1">
      <c r="B9" s="8" t="str">
        <f>CONCATENATE("5～9ppb","(n=",C9,")")</f>
        <v>5～9ppb(n=12737)</v>
      </c>
      <c r="C9" s="9">
        <v>12737</v>
      </c>
      <c r="D9" s="9">
        <v>6445</v>
      </c>
      <c r="E9" s="9">
        <v>6281</v>
      </c>
      <c r="F9" s="10">
        <v>241</v>
      </c>
      <c r="G9" s="10">
        <v>152</v>
      </c>
      <c r="H9" s="10">
        <v>89</v>
      </c>
      <c r="I9" s="11">
        <v>1.8921253042317658</v>
      </c>
      <c r="J9" s="11">
        <v>2.3584173778122577</v>
      </c>
      <c r="K9" s="11">
        <v>1.4169718197739214</v>
      </c>
      <c r="L9" s="14"/>
    </row>
    <row r="10" spans="2:12" ht="15.95" customHeight="1">
      <c r="B10" s="8" t="str">
        <f>CONCATENATE("10～14ppb","(n=",C10,")")</f>
        <v>10～14ppb(n=26291)</v>
      </c>
      <c r="C10" s="9">
        <v>26291</v>
      </c>
      <c r="D10" s="9">
        <v>13528</v>
      </c>
      <c r="E10" s="9">
        <v>12746</v>
      </c>
      <c r="F10" s="10">
        <v>430</v>
      </c>
      <c r="G10" s="10">
        <v>281</v>
      </c>
      <c r="H10" s="10">
        <v>149</v>
      </c>
      <c r="I10" s="11">
        <v>1.6355406793199194</v>
      </c>
      <c r="J10" s="11">
        <v>2.0771732702542876</v>
      </c>
      <c r="K10" s="11">
        <v>1.1689941942570219</v>
      </c>
      <c r="L10" s="14"/>
    </row>
    <row r="11" spans="2:12" ht="15.95" customHeight="1">
      <c r="B11" s="8" t="str">
        <f>CONCATENATE("15～19ppb","(n=",C11,")")</f>
        <v>15～19ppb(n=22849)</v>
      </c>
      <c r="C11" s="9">
        <v>22849</v>
      </c>
      <c r="D11" s="9">
        <v>11742</v>
      </c>
      <c r="E11" s="9">
        <v>11078</v>
      </c>
      <c r="F11" s="10">
        <v>401</v>
      </c>
      <c r="G11" s="10">
        <v>249</v>
      </c>
      <c r="H11" s="10">
        <v>151</v>
      </c>
      <c r="I11" s="11">
        <v>1.7550002188279574</v>
      </c>
      <c r="J11" s="11">
        <v>2.1205927439959122</v>
      </c>
      <c r="K11" s="11">
        <v>1.3630619245351145</v>
      </c>
      <c r="L11" s="14"/>
    </row>
    <row r="12" spans="2:12" ht="15.95" customHeight="1">
      <c r="B12" s="8" t="str">
        <f>CONCATENATE("20～24ppb","(n=",C12,")")</f>
        <v>20～24ppb(n=9209)</v>
      </c>
      <c r="C12" s="9">
        <v>9209</v>
      </c>
      <c r="D12" s="9">
        <v>4685</v>
      </c>
      <c r="E12" s="9">
        <v>4495</v>
      </c>
      <c r="F12" s="10">
        <v>142</v>
      </c>
      <c r="G12" s="10">
        <v>85</v>
      </c>
      <c r="H12" s="10">
        <v>56</v>
      </c>
      <c r="I12" s="11">
        <v>1.5419698121402976</v>
      </c>
      <c r="J12" s="11">
        <v>1.8143009605122731</v>
      </c>
      <c r="K12" s="11">
        <v>1.2458286985539488</v>
      </c>
      <c r="L12" s="14"/>
    </row>
    <row r="13" spans="2:12" ht="15.95" customHeight="1">
      <c r="B13" s="8" t="s">
        <v>19</v>
      </c>
      <c r="C13" s="9"/>
      <c r="D13" s="9"/>
      <c r="E13" s="9"/>
      <c r="F13" s="10"/>
      <c r="G13" s="9"/>
      <c r="H13" s="9"/>
      <c r="I13" s="11"/>
      <c r="J13" s="11"/>
      <c r="K13" s="11"/>
      <c r="L13" s="14"/>
    </row>
    <row r="14" spans="2:12" ht="15.95" customHeight="1">
      <c r="B14" s="8" t="s">
        <v>13</v>
      </c>
      <c r="C14" s="9"/>
      <c r="D14" s="9"/>
      <c r="E14" s="9"/>
      <c r="F14" s="10"/>
      <c r="G14" s="9"/>
      <c r="H14" s="9"/>
      <c r="I14" s="11"/>
      <c r="J14" s="11"/>
      <c r="K14" s="11"/>
      <c r="L14" s="14"/>
    </row>
    <row r="15" spans="2:12" ht="15.95" customHeight="1">
      <c r="B15" s="8" t="str">
        <f>CONCATENATE("不明","(n=",C15,")")</f>
        <v>不明(n=144)</v>
      </c>
      <c r="C15" s="9">
        <v>144</v>
      </c>
      <c r="D15" s="9">
        <v>68</v>
      </c>
      <c r="E15" s="9">
        <v>76</v>
      </c>
      <c r="F15" s="10">
        <v>1</v>
      </c>
      <c r="G15" s="9">
        <v>0</v>
      </c>
      <c r="H15" s="9">
        <v>1</v>
      </c>
      <c r="I15" s="11">
        <v>0.69444444444444442</v>
      </c>
      <c r="J15" s="11">
        <v>0</v>
      </c>
      <c r="K15" s="11">
        <v>1.3157894736842104</v>
      </c>
      <c r="L15" s="14"/>
    </row>
    <row r="16" spans="2:12" ht="15.95" customHeight="1">
      <c r="B16" s="15" t="s">
        <v>12</v>
      </c>
      <c r="C16" s="16">
        <v>73085</v>
      </c>
      <c r="D16" s="16">
        <v>37429</v>
      </c>
      <c r="E16" s="16">
        <v>35569</v>
      </c>
      <c r="F16" s="17">
        <v>1284</v>
      </c>
      <c r="G16" s="17">
        <v>803</v>
      </c>
      <c r="H16" s="17">
        <v>479</v>
      </c>
      <c r="I16" s="11">
        <v>1.7568584524868303</v>
      </c>
      <c r="J16" s="11">
        <v>2.1453952817334154</v>
      </c>
      <c r="K16" s="11">
        <v>1.3466782872726251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24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tr">
        <f>CONCATENATE("0～9ppb","(n=",C20,")")</f>
        <v>0～9ppb(n=6504)</v>
      </c>
      <c r="C20" s="9">
        <v>6504</v>
      </c>
      <c r="D20" s="10">
        <v>3300</v>
      </c>
      <c r="E20" s="10">
        <v>3198</v>
      </c>
      <c r="F20" s="10">
        <v>177</v>
      </c>
      <c r="G20" s="10">
        <v>102</v>
      </c>
      <c r="H20" s="10">
        <v>75</v>
      </c>
      <c r="I20" s="11">
        <v>2.7214022140221403</v>
      </c>
      <c r="J20" s="11">
        <v>3.0909090909090908</v>
      </c>
      <c r="K20" s="11">
        <v>2.3452157598499062</v>
      </c>
      <c r="L20" s="14"/>
    </row>
    <row r="21" spans="2:12" ht="15.95" customHeight="1">
      <c r="B21" s="8" t="str">
        <f>CONCATENATE("10～19ppb","(n=",C21,")")</f>
        <v>10～19ppb(n=33388)</v>
      </c>
      <c r="C21" s="9">
        <v>33388</v>
      </c>
      <c r="D21" s="10">
        <v>17066</v>
      </c>
      <c r="E21" s="10">
        <v>16301</v>
      </c>
      <c r="F21" s="10">
        <v>556</v>
      </c>
      <c r="G21" s="10">
        <v>365</v>
      </c>
      <c r="H21" s="10">
        <v>191</v>
      </c>
      <c r="I21" s="11">
        <v>1.6652689589073919</v>
      </c>
      <c r="J21" s="11">
        <v>2.1387554201335988</v>
      </c>
      <c r="K21" s="11">
        <v>1.1717072572234832</v>
      </c>
      <c r="L21" s="12"/>
    </row>
    <row r="22" spans="2:12" ht="15.95" customHeight="1">
      <c r="B22" s="8" t="str">
        <f>CONCATENATE("20～29ppb","(n=",C22,")")</f>
        <v>20～29ppb(n=31327)</v>
      </c>
      <c r="C22" s="9">
        <v>31327</v>
      </c>
      <c r="D22" s="10">
        <v>16134</v>
      </c>
      <c r="E22" s="10">
        <v>15138</v>
      </c>
      <c r="F22" s="10">
        <v>521</v>
      </c>
      <c r="G22" s="10">
        <v>318</v>
      </c>
      <c r="H22" s="10">
        <v>201</v>
      </c>
      <c r="I22" s="11">
        <v>1.6631021163852269</v>
      </c>
      <c r="J22" s="11">
        <v>1.9709929341762737</v>
      </c>
      <c r="K22" s="11">
        <v>1.3277843836702339</v>
      </c>
      <c r="L22" s="14"/>
    </row>
    <row r="23" spans="2:12" ht="15.95" customHeight="1">
      <c r="B23" s="8" t="str">
        <f>CONCATENATE("30～39ppb","(n=",C23,")")</f>
        <v>30～39ppb(n=1722)</v>
      </c>
      <c r="C23" s="9">
        <v>1722</v>
      </c>
      <c r="D23" s="10">
        <v>861</v>
      </c>
      <c r="E23" s="10">
        <v>856</v>
      </c>
      <c r="F23" s="10">
        <v>29</v>
      </c>
      <c r="G23" s="10">
        <v>18</v>
      </c>
      <c r="H23" s="10">
        <v>11</v>
      </c>
      <c r="I23" s="11">
        <v>1.684088269454123</v>
      </c>
      <c r="J23" s="11">
        <v>2.0905923344947737</v>
      </c>
      <c r="K23" s="11">
        <v>1.2850467289719625</v>
      </c>
      <c r="L23" s="13"/>
    </row>
    <row r="24" spans="2:12" ht="15.95" customHeight="1">
      <c r="B24" s="8" t="s">
        <v>21</v>
      </c>
      <c r="C24" s="9"/>
      <c r="D24" s="10"/>
      <c r="E24" s="10"/>
      <c r="F24" s="10"/>
      <c r="G24" s="9"/>
      <c r="H24" s="9"/>
      <c r="I24" s="11"/>
      <c r="J24" s="11"/>
      <c r="K24" s="11"/>
      <c r="L24" s="5"/>
    </row>
    <row r="25" spans="2:12" ht="15.95" customHeight="1">
      <c r="B25" s="8" t="s">
        <v>15</v>
      </c>
      <c r="C25" s="9"/>
      <c r="D25" s="10"/>
      <c r="E25" s="10"/>
      <c r="F25" s="10"/>
      <c r="G25" s="9"/>
      <c r="H25" s="9"/>
      <c r="I25" s="11"/>
      <c r="J25" s="11"/>
      <c r="K25" s="11"/>
      <c r="L25" s="7"/>
    </row>
    <row r="26" spans="2:12" ht="15.95" customHeight="1">
      <c r="B26" s="8" t="str">
        <f>CONCATENATE("不明","(n=",C26,")")</f>
        <v>不明(n=144)</v>
      </c>
      <c r="C26" s="9">
        <v>144</v>
      </c>
      <c r="D26" s="10">
        <v>68</v>
      </c>
      <c r="E26" s="10">
        <v>76</v>
      </c>
      <c r="F26" s="10">
        <v>1</v>
      </c>
      <c r="G26" s="9">
        <v>0</v>
      </c>
      <c r="H26" s="9">
        <v>1</v>
      </c>
      <c r="I26" s="11">
        <v>0.69444444444444442</v>
      </c>
      <c r="J26" s="11">
        <v>0</v>
      </c>
      <c r="K26" s="11">
        <v>1.3157894736842104</v>
      </c>
      <c r="L26" s="14"/>
    </row>
    <row r="27" spans="2:12" ht="15.95" customHeight="1">
      <c r="B27" s="15" t="s">
        <v>12</v>
      </c>
      <c r="C27" s="16">
        <v>73085</v>
      </c>
      <c r="D27" s="16">
        <v>37429</v>
      </c>
      <c r="E27" s="16">
        <v>35569</v>
      </c>
      <c r="F27" s="17">
        <v>1284</v>
      </c>
      <c r="G27" s="17">
        <v>803</v>
      </c>
      <c r="H27" s="17">
        <v>479</v>
      </c>
      <c r="I27" s="11">
        <v>1.7568584524868303</v>
      </c>
      <c r="J27" s="11">
        <v>2.1453952817334154</v>
      </c>
      <c r="K27" s="11">
        <v>1.3466782872726251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25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2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tr">
        <f>CONCATENATE("0～4ppb","(n=",C31,")")</f>
        <v>0～4ppb(n=68188)</v>
      </c>
      <c r="C31" s="9">
        <v>68188</v>
      </c>
      <c r="D31" s="10">
        <v>34981</v>
      </c>
      <c r="E31" s="10">
        <v>33127</v>
      </c>
      <c r="F31" s="10">
        <v>1195</v>
      </c>
      <c r="G31" s="10">
        <v>758</v>
      </c>
      <c r="H31" s="10">
        <v>436</v>
      </c>
      <c r="I31" s="11">
        <v>1.7525077726286149</v>
      </c>
      <c r="J31" s="11">
        <v>2.1668905977530661</v>
      </c>
      <c r="K31" s="11">
        <v>1.3161469496181362</v>
      </c>
      <c r="L31" s="13"/>
    </row>
    <row r="32" spans="2:12" ht="15.95" customHeight="1">
      <c r="B32" s="8" t="str">
        <f>CONCATENATE("5～9ppb","(n=",C32,")")</f>
        <v>5～9ppb(n=4753)</v>
      </c>
      <c r="C32" s="9">
        <v>4753</v>
      </c>
      <c r="D32" s="10">
        <v>2380</v>
      </c>
      <c r="E32" s="10">
        <v>2366</v>
      </c>
      <c r="F32" s="10">
        <v>88</v>
      </c>
      <c r="G32" s="10">
        <v>45</v>
      </c>
      <c r="H32" s="10">
        <v>42</v>
      </c>
      <c r="I32" s="11">
        <v>1.8514622343782876</v>
      </c>
      <c r="J32" s="11">
        <v>1.8907563025210083</v>
      </c>
      <c r="K32" s="11">
        <v>1.7751479289940828</v>
      </c>
      <c r="L32" s="5"/>
    </row>
    <row r="33" spans="2:12" ht="15.95" customHeight="1">
      <c r="B33" s="8" t="str">
        <f>CONCATENATE("不明","(n=",C33,")")</f>
        <v>不明(n=144)</v>
      </c>
      <c r="C33" s="9">
        <v>144</v>
      </c>
      <c r="D33" s="10">
        <v>68</v>
      </c>
      <c r="E33" s="10">
        <v>76</v>
      </c>
      <c r="F33" s="10">
        <v>1</v>
      </c>
      <c r="G33" s="9">
        <v>0</v>
      </c>
      <c r="H33" s="9">
        <v>1</v>
      </c>
      <c r="I33" s="11">
        <v>0.69444444444444442</v>
      </c>
      <c r="J33" s="11">
        <v>0</v>
      </c>
      <c r="K33" s="11">
        <v>1.3157894736842104</v>
      </c>
      <c r="L33" s="7"/>
    </row>
    <row r="34" spans="2:12" ht="15.95" customHeight="1">
      <c r="B34" s="15" t="s">
        <v>12</v>
      </c>
      <c r="C34" s="17">
        <v>73085</v>
      </c>
      <c r="D34" s="17">
        <v>37429</v>
      </c>
      <c r="E34" s="17">
        <v>35569</v>
      </c>
      <c r="F34" s="17">
        <v>1284</v>
      </c>
      <c r="G34" s="17">
        <v>803</v>
      </c>
      <c r="H34" s="17">
        <v>479</v>
      </c>
      <c r="I34" s="11">
        <v>1.7568584524868303</v>
      </c>
      <c r="J34" s="11">
        <v>2.1453952817334154</v>
      </c>
      <c r="K34" s="11">
        <v>1.3466782872726251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26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16</v>
      </c>
      <c r="C38" s="9"/>
      <c r="D38" s="9"/>
      <c r="E38" s="9"/>
      <c r="F38" s="9"/>
      <c r="G38" s="9"/>
      <c r="H38" s="9"/>
      <c r="I38" s="11"/>
      <c r="J38" s="11"/>
      <c r="K38" s="11"/>
      <c r="L38" s="14"/>
    </row>
    <row r="39" spans="2:12" ht="15.95" customHeight="1">
      <c r="B39" s="8" t="s">
        <v>17</v>
      </c>
      <c r="C39" s="9"/>
      <c r="D39" s="9"/>
      <c r="E39" s="9"/>
      <c r="F39" s="9"/>
      <c r="G39" s="21"/>
      <c r="H39" s="21"/>
      <c r="I39" s="11"/>
      <c r="J39" s="11"/>
      <c r="K39" s="11"/>
      <c r="L39" s="14"/>
    </row>
    <row r="40" spans="2:12" ht="15.95" customHeight="1">
      <c r="B40" s="8" t="str">
        <f>CONCATENATE("10～14μg/m3","(n=",C40,")")</f>
        <v>10～14μg/m3(n=1603)</v>
      </c>
      <c r="C40" s="9">
        <v>1603</v>
      </c>
      <c r="D40" s="9">
        <v>817</v>
      </c>
      <c r="E40" s="9">
        <v>783</v>
      </c>
      <c r="F40" s="9">
        <v>21</v>
      </c>
      <c r="G40" s="21">
        <v>14</v>
      </c>
      <c r="H40" s="21">
        <v>7</v>
      </c>
      <c r="I40" s="11">
        <v>1.3100436681222707</v>
      </c>
      <c r="J40" s="11">
        <v>1.7135862913096693</v>
      </c>
      <c r="K40" s="11">
        <v>0.89399744572158357</v>
      </c>
      <c r="L40" s="14"/>
    </row>
    <row r="41" spans="2:12" ht="15.95" customHeight="1">
      <c r="B41" s="8" t="str">
        <f>CONCATENATE("15～19μg/m3","(n=",C41,")")</f>
        <v>15～19μg/m3(n=23846)</v>
      </c>
      <c r="C41" s="9">
        <v>23846</v>
      </c>
      <c r="D41" s="9">
        <v>12150</v>
      </c>
      <c r="E41" s="9">
        <v>11678</v>
      </c>
      <c r="F41" s="9">
        <v>410</v>
      </c>
      <c r="G41" s="21">
        <v>261</v>
      </c>
      <c r="H41" s="21">
        <v>149</v>
      </c>
      <c r="I41" s="11">
        <v>1.7193659313931058</v>
      </c>
      <c r="J41" s="11">
        <v>2.1481481481481479</v>
      </c>
      <c r="K41" s="11">
        <v>1.2759034081178284</v>
      </c>
      <c r="L41" s="14"/>
    </row>
    <row r="42" spans="2:12" ht="15.95" customHeight="1">
      <c r="B42" s="8" t="str">
        <f>CONCATENATE("20～24μg/m3","(n=",C42,")")</f>
        <v>20～24μg/m3(n=41311)</v>
      </c>
      <c r="C42" s="9">
        <v>41311</v>
      </c>
      <c r="D42" s="9">
        <v>21228</v>
      </c>
      <c r="E42" s="9">
        <v>20031</v>
      </c>
      <c r="F42" s="9">
        <v>721</v>
      </c>
      <c r="G42" s="21">
        <v>445</v>
      </c>
      <c r="H42" s="21">
        <v>275</v>
      </c>
      <c r="I42" s="11">
        <v>1.7452978625547673</v>
      </c>
      <c r="J42" s="11">
        <v>2.096287921612964</v>
      </c>
      <c r="K42" s="11">
        <v>1.3728720483250962</v>
      </c>
      <c r="L42" s="12"/>
    </row>
    <row r="43" spans="2:12" ht="15.95" customHeight="1">
      <c r="B43" s="8" t="str">
        <f>CONCATENATE("25～29μg/m3","(n=",C43,")")</f>
        <v>25～29μg/m3(n=3196)</v>
      </c>
      <c r="C43" s="9">
        <v>3196</v>
      </c>
      <c r="D43" s="9">
        <v>1633</v>
      </c>
      <c r="E43" s="9">
        <v>1551</v>
      </c>
      <c r="F43" s="9">
        <v>47</v>
      </c>
      <c r="G43" s="9">
        <v>33</v>
      </c>
      <c r="H43" s="9">
        <v>13</v>
      </c>
      <c r="I43" s="11">
        <v>1.4705882352941175</v>
      </c>
      <c r="J43" s="11">
        <v>2.0208205756276789</v>
      </c>
      <c r="K43" s="11">
        <v>0.83816892327530623</v>
      </c>
      <c r="L43" s="12"/>
    </row>
    <row r="44" spans="2:12" ht="15.95" customHeight="1">
      <c r="B44" s="8" t="str">
        <f>CONCATENATE("30～34μg/m3","(n=",C44,")")</f>
        <v>30～34μg/m3(n=409)</v>
      </c>
      <c r="C44" s="9">
        <v>409</v>
      </c>
      <c r="D44" s="9">
        <v>214</v>
      </c>
      <c r="E44" s="9">
        <v>194</v>
      </c>
      <c r="F44" s="9">
        <v>1</v>
      </c>
      <c r="G44" s="9">
        <v>1</v>
      </c>
      <c r="H44" s="9">
        <v>0</v>
      </c>
      <c r="I44" s="11">
        <v>0.24449877750611246</v>
      </c>
      <c r="J44" s="11">
        <v>0.46728971962616817</v>
      </c>
      <c r="K44" s="11">
        <v>0</v>
      </c>
      <c r="L44" s="12"/>
    </row>
    <row r="45" spans="2:12" ht="15.95" customHeight="1">
      <c r="B45" s="8" t="s">
        <v>18</v>
      </c>
      <c r="C45" s="9"/>
      <c r="D45" s="22"/>
      <c r="E45" s="22"/>
      <c r="F45" s="9"/>
      <c r="G45" s="22"/>
      <c r="H45" s="22"/>
      <c r="I45" s="11"/>
      <c r="J45" s="11"/>
      <c r="K45" s="11"/>
      <c r="L45" s="12"/>
    </row>
    <row r="46" spans="2:12" ht="15.95" customHeight="1">
      <c r="B46" s="8" t="str">
        <f>CONCATENATE("不明","(n=",C46,")")</f>
        <v>不明(n=2720)</v>
      </c>
      <c r="C46" s="9">
        <v>2720</v>
      </c>
      <c r="D46" s="9">
        <v>1387</v>
      </c>
      <c r="E46" s="9">
        <v>1332</v>
      </c>
      <c r="F46" s="9">
        <v>84</v>
      </c>
      <c r="G46" s="9">
        <v>49</v>
      </c>
      <c r="H46" s="9">
        <v>35</v>
      </c>
      <c r="I46" s="11">
        <v>3.0882352941176472</v>
      </c>
      <c r="J46" s="11">
        <v>3.5328046142754141</v>
      </c>
      <c r="K46" s="11">
        <v>2.6276276276276276</v>
      </c>
    </row>
    <row r="47" spans="2:12" ht="15.95" customHeight="1">
      <c r="B47" s="15" t="s">
        <v>12</v>
      </c>
      <c r="C47" s="17">
        <v>73085</v>
      </c>
      <c r="D47" s="17">
        <v>37429</v>
      </c>
      <c r="E47" s="17">
        <v>35569</v>
      </c>
      <c r="F47" s="17">
        <v>1284</v>
      </c>
      <c r="G47" s="17">
        <v>803</v>
      </c>
      <c r="H47" s="17">
        <v>479</v>
      </c>
      <c r="I47" s="11">
        <v>1.7568584524868303</v>
      </c>
      <c r="J47" s="11">
        <v>2.1453952817334154</v>
      </c>
      <c r="K47" s="11">
        <v>1.3466782872726251</v>
      </c>
    </row>
    <row r="48" spans="2:12" ht="15.95" customHeight="1">
      <c r="B48" s="2" t="s">
        <v>27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34" t="s">
        <v>30</v>
      </c>
      <c r="D2" s="3"/>
    </row>
    <row r="3" spans="2:12" ht="15.95" customHeight="1">
      <c r="B3" s="23"/>
      <c r="D3" s="3"/>
    </row>
    <row r="4" spans="2:12" ht="15.95" customHeight="1">
      <c r="B4" s="23"/>
      <c r="D4" s="3"/>
    </row>
    <row r="6" spans="2:12" ht="15.95" customHeight="1">
      <c r="B6" s="29" t="s">
        <v>23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tr">
        <f>CONCATENATE("0～4ppb","(n=",C8,")")</f>
        <v>0～4ppb(n=1855)</v>
      </c>
      <c r="C8" s="9">
        <v>1855</v>
      </c>
      <c r="D8" s="9">
        <v>961</v>
      </c>
      <c r="E8" s="9">
        <v>893</v>
      </c>
      <c r="F8" s="10">
        <v>58</v>
      </c>
      <c r="G8" s="10">
        <v>40</v>
      </c>
      <c r="H8" s="10">
        <v>18</v>
      </c>
      <c r="I8" s="11">
        <v>3.1266846361185987</v>
      </c>
      <c r="J8" s="11">
        <v>4.1623309053069724</v>
      </c>
      <c r="K8" s="11">
        <v>2.0156774916013438</v>
      </c>
      <c r="L8" s="14"/>
    </row>
    <row r="9" spans="2:12" ht="15.95" customHeight="1">
      <c r="B9" s="8" t="str">
        <f>CONCATENATE("5～9ppb","(n=",C9,")")</f>
        <v>5～9ppb(n=12737)</v>
      </c>
      <c r="C9" s="9">
        <v>12737</v>
      </c>
      <c r="D9" s="9">
        <v>6445</v>
      </c>
      <c r="E9" s="9">
        <v>6281</v>
      </c>
      <c r="F9" s="10">
        <v>337</v>
      </c>
      <c r="G9" s="10">
        <v>214</v>
      </c>
      <c r="H9" s="10">
        <v>123</v>
      </c>
      <c r="I9" s="11">
        <v>2.6458349689879879</v>
      </c>
      <c r="J9" s="11">
        <v>3.3204034134988363</v>
      </c>
      <c r="K9" s="11">
        <v>1.9582868969909251</v>
      </c>
      <c r="L9" s="14"/>
    </row>
    <row r="10" spans="2:12" ht="15.95" customHeight="1">
      <c r="B10" s="8" t="str">
        <f>CONCATENATE("10～14ppb","(n=",C10,")")</f>
        <v>10～14ppb(n=26291)</v>
      </c>
      <c r="C10" s="9">
        <v>26291</v>
      </c>
      <c r="D10" s="9">
        <v>13528</v>
      </c>
      <c r="E10" s="9">
        <v>12746</v>
      </c>
      <c r="F10" s="10">
        <v>667</v>
      </c>
      <c r="G10" s="10">
        <v>410</v>
      </c>
      <c r="H10" s="10">
        <v>257</v>
      </c>
      <c r="I10" s="11">
        <v>2.5369898444334562</v>
      </c>
      <c r="J10" s="11">
        <v>3.0307510348905975</v>
      </c>
      <c r="K10" s="11">
        <v>2.0163188451278833</v>
      </c>
      <c r="L10" s="12"/>
    </row>
    <row r="11" spans="2:12" ht="15.95" customHeight="1">
      <c r="B11" s="8" t="str">
        <f>CONCATENATE("15～19ppb","(n=",C11,")")</f>
        <v>15～19ppb(n=22849)</v>
      </c>
      <c r="C11" s="9">
        <v>22849</v>
      </c>
      <c r="D11" s="9">
        <v>11742</v>
      </c>
      <c r="E11" s="9">
        <v>11078</v>
      </c>
      <c r="F11" s="10">
        <v>568</v>
      </c>
      <c r="G11" s="10">
        <v>356</v>
      </c>
      <c r="H11" s="10">
        <v>212</v>
      </c>
      <c r="I11" s="11">
        <v>2.4858855967438398</v>
      </c>
      <c r="J11" s="11">
        <v>3.0318514733435529</v>
      </c>
      <c r="K11" s="11">
        <v>1.9137028344466511</v>
      </c>
      <c r="L11" s="13"/>
    </row>
    <row r="12" spans="2:12" ht="15.95" customHeight="1">
      <c r="B12" s="8" t="str">
        <f>CONCATENATE("20～24ppb","(n=",C12,")")</f>
        <v>20～24ppb(n=9209)</v>
      </c>
      <c r="C12" s="9">
        <v>9209</v>
      </c>
      <c r="D12" s="9">
        <v>4685</v>
      </c>
      <c r="E12" s="9">
        <v>4495</v>
      </c>
      <c r="F12" s="10">
        <v>213</v>
      </c>
      <c r="G12" s="10">
        <v>142</v>
      </c>
      <c r="H12" s="10">
        <v>70</v>
      </c>
      <c r="I12" s="11">
        <v>2.3129547182104462</v>
      </c>
      <c r="J12" s="11">
        <v>3.0309498399146211</v>
      </c>
      <c r="K12" s="11">
        <v>1.5572858731924359</v>
      </c>
      <c r="L12" s="5"/>
    </row>
    <row r="13" spans="2:12" ht="15.95" customHeight="1">
      <c r="B13" s="8" t="s">
        <v>19</v>
      </c>
      <c r="C13" s="9"/>
      <c r="D13" s="9"/>
      <c r="E13" s="9"/>
      <c r="F13" s="10"/>
      <c r="G13" s="9"/>
      <c r="H13" s="9"/>
      <c r="I13" s="11"/>
      <c r="J13" s="11"/>
      <c r="K13" s="11"/>
      <c r="L13" s="7"/>
    </row>
    <row r="14" spans="2:12" ht="15.95" customHeight="1">
      <c r="B14" s="8" t="s">
        <v>13</v>
      </c>
      <c r="C14" s="9"/>
      <c r="D14" s="9"/>
      <c r="E14" s="9"/>
      <c r="F14" s="10"/>
      <c r="G14" s="9"/>
      <c r="H14" s="9"/>
      <c r="I14" s="11"/>
      <c r="J14" s="11"/>
      <c r="K14" s="11"/>
      <c r="L14" s="14"/>
    </row>
    <row r="15" spans="2:12" ht="15.95" customHeight="1">
      <c r="B15" s="8" t="str">
        <f>CONCATENATE("不明","(n=",C15,")")</f>
        <v>不明(n=144)</v>
      </c>
      <c r="C15" s="9">
        <v>144</v>
      </c>
      <c r="D15" s="9">
        <v>68</v>
      </c>
      <c r="E15" s="9">
        <v>76</v>
      </c>
      <c r="F15" s="10">
        <v>4</v>
      </c>
      <c r="G15" s="9">
        <v>1</v>
      </c>
      <c r="H15" s="9">
        <v>3</v>
      </c>
      <c r="I15" s="11">
        <v>2.7777777777777777</v>
      </c>
      <c r="J15" s="11">
        <v>1.4705882352941175</v>
      </c>
      <c r="K15" s="11">
        <v>3.9473684210526314</v>
      </c>
      <c r="L15" s="14"/>
    </row>
    <row r="16" spans="2:12" ht="15.95" customHeight="1">
      <c r="B16" s="15" t="s">
        <v>12</v>
      </c>
      <c r="C16" s="16">
        <v>73085</v>
      </c>
      <c r="D16" s="16">
        <v>37429</v>
      </c>
      <c r="E16" s="16">
        <v>35569</v>
      </c>
      <c r="F16" s="17">
        <v>1847</v>
      </c>
      <c r="G16" s="17">
        <v>1163</v>
      </c>
      <c r="H16" s="17">
        <v>683</v>
      </c>
      <c r="I16" s="11">
        <v>2.5271943627283298</v>
      </c>
      <c r="J16" s="11">
        <v>3.1072163295840123</v>
      </c>
      <c r="K16" s="11">
        <v>1.9202114200567908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24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tr">
        <f>CONCATENATE("0～9ppb","(n=",C20,")")</f>
        <v>0～9ppb(n=6504)</v>
      </c>
      <c r="C20" s="9">
        <v>6504</v>
      </c>
      <c r="D20" s="10">
        <v>3300</v>
      </c>
      <c r="E20" s="10">
        <v>3198</v>
      </c>
      <c r="F20" s="10">
        <v>174</v>
      </c>
      <c r="G20" s="10">
        <v>107</v>
      </c>
      <c r="H20" s="10">
        <v>67</v>
      </c>
      <c r="I20" s="11">
        <v>2.6752767527675276</v>
      </c>
      <c r="J20" s="11">
        <v>3.2424242424242427</v>
      </c>
      <c r="K20" s="11">
        <v>2.0950594121325827</v>
      </c>
      <c r="L20" s="14"/>
    </row>
    <row r="21" spans="2:12" ht="15.95" customHeight="1">
      <c r="B21" s="8" t="str">
        <f>CONCATENATE("10～19ppb","(n=",C21,")")</f>
        <v>10～19ppb(n=33388)</v>
      </c>
      <c r="C21" s="9">
        <v>33388</v>
      </c>
      <c r="D21" s="10">
        <v>17066</v>
      </c>
      <c r="E21" s="10">
        <v>16301</v>
      </c>
      <c r="F21" s="10">
        <v>859</v>
      </c>
      <c r="G21" s="10">
        <v>542</v>
      </c>
      <c r="H21" s="10">
        <v>317</v>
      </c>
      <c r="I21" s="11">
        <v>2.5727806397508086</v>
      </c>
      <c r="J21" s="11">
        <v>3.1759053088011253</v>
      </c>
      <c r="K21" s="11">
        <v>1.9446659714127967</v>
      </c>
      <c r="L21" s="14"/>
    </row>
    <row r="22" spans="2:12" ht="15.95" customHeight="1">
      <c r="B22" s="8" t="str">
        <f>CONCATENATE("20～29ppb","(n=",C22,")")</f>
        <v>20～29ppb(n=31327)</v>
      </c>
      <c r="C22" s="9">
        <v>31327</v>
      </c>
      <c r="D22" s="10">
        <v>16134</v>
      </c>
      <c r="E22" s="10">
        <v>15138</v>
      </c>
      <c r="F22" s="10">
        <v>778</v>
      </c>
      <c r="G22" s="10">
        <v>494</v>
      </c>
      <c r="H22" s="10">
        <v>284</v>
      </c>
      <c r="I22" s="11">
        <v>2.4834807035464612</v>
      </c>
      <c r="J22" s="11">
        <v>3.0618569480599973</v>
      </c>
      <c r="K22" s="11">
        <v>1.8760734575241116</v>
      </c>
      <c r="L22" s="14"/>
    </row>
    <row r="23" spans="2:12" ht="15.95" customHeight="1">
      <c r="B23" s="8" t="str">
        <f>CONCATENATE("30～39ppb","(n=",C23,")")</f>
        <v>30～39ppb(n=1722)</v>
      </c>
      <c r="C23" s="9">
        <v>1722</v>
      </c>
      <c r="D23" s="10">
        <v>861</v>
      </c>
      <c r="E23" s="10">
        <v>856</v>
      </c>
      <c r="F23" s="10">
        <v>32</v>
      </c>
      <c r="G23" s="10">
        <v>19</v>
      </c>
      <c r="H23" s="10">
        <v>12</v>
      </c>
      <c r="I23" s="11">
        <v>1.8583042973286876</v>
      </c>
      <c r="J23" s="11">
        <v>2.2067363530778166</v>
      </c>
      <c r="K23" s="11">
        <v>1.4018691588785046</v>
      </c>
      <c r="L23" s="12"/>
    </row>
    <row r="24" spans="2:12" ht="15.95" customHeight="1">
      <c r="B24" s="8" t="s">
        <v>21</v>
      </c>
      <c r="C24" s="9"/>
      <c r="D24" s="10"/>
      <c r="E24" s="10"/>
      <c r="F24" s="10"/>
      <c r="G24" s="9"/>
      <c r="H24" s="9"/>
      <c r="I24" s="11"/>
      <c r="J24" s="11"/>
      <c r="K24" s="11"/>
      <c r="L24" s="14"/>
    </row>
    <row r="25" spans="2:12" ht="15.95" customHeight="1">
      <c r="B25" s="8" t="s">
        <v>15</v>
      </c>
      <c r="C25" s="9"/>
      <c r="D25" s="10"/>
      <c r="E25" s="10"/>
      <c r="F25" s="10"/>
      <c r="G25" s="9"/>
      <c r="H25" s="9"/>
      <c r="I25" s="11"/>
      <c r="J25" s="11"/>
      <c r="K25" s="11"/>
      <c r="L25" s="13"/>
    </row>
    <row r="26" spans="2:12" ht="15.95" customHeight="1">
      <c r="B26" s="8" t="str">
        <f>CONCATENATE("不明","(n=",C26,")")</f>
        <v>不明(n=144)</v>
      </c>
      <c r="C26" s="9">
        <v>144</v>
      </c>
      <c r="D26" s="10">
        <v>68</v>
      </c>
      <c r="E26" s="10">
        <v>76</v>
      </c>
      <c r="F26" s="10">
        <v>4</v>
      </c>
      <c r="G26" s="9">
        <v>1</v>
      </c>
      <c r="H26" s="9">
        <v>3</v>
      </c>
      <c r="I26" s="11">
        <v>2.7777777777777777</v>
      </c>
      <c r="J26" s="11">
        <v>1.4705882352941175</v>
      </c>
      <c r="K26" s="11">
        <v>3.9473684210526314</v>
      </c>
      <c r="L26" s="5"/>
    </row>
    <row r="27" spans="2:12" ht="15.95" customHeight="1">
      <c r="B27" s="15" t="s">
        <v>12</v>
      </c>
      <c r="C27" s="16">
        <v>73085</v>
      </c>
      <c r="D27" s="16">
        <v>37429</v>
      </c>
      <c r="E27" s="16">
        <v>35569</v>
      </c>
      <c r="F27" s="17">
        <v>1847</v>
      </c>
      <c r="G27" s="17">
        <v>1163</v>
      </c>
      <c r="H27" s="17">
        <v>683</v>
      </c>
      <c r="I27" s="11">
        <v>2.5271943627283298</v>
      </c>
      <c r="J27" s="11">
        <v>3.1072163295840123</v>
      </c>
      <c r="K27" s="11">
        <v>1.9202114200567908</v>
      </c>
      <c r="L27" s="7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25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4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tr">
        <f>CONCATENATE("0～4ppb","(n=",C31,")")</f>
        <v>0～4ppb(n=68188)</v>
      </c>
      <c r="C31" s="9">
        <v>68188</v>
      </c>
      <c r="D31" s="10">
        <v>34981</v>
      </c>
      <c r="E31" s="10">
        <v>33127</v>
      </c>
      <c r="F31" s="10">
        <v>1730</v>
      </c>
      <c r="G31" s="10">
        <v>1089</v>
      </c>
      <c r="H31" s="10">
        <v>640</v>
      </c>
      <c r="I31" s="11">
        <v>2.5371033026338945</v>
      </c>
      <c r="J31" s="11">
        <v>3.113118550070038</v>
      </c>
      <c r="K31" s="11">
        <v>1.9319588251275395</v>
      </c>
      <c r="L31" s="12"/>
    </row>
    <row r="32" spans="2:12" ht="15.95" customHeight="1">
      <c r="B32" s="8" t="str">
        <f>CONCATENATE("5～9ppb","(n=",C32,")")</f>
        <v>5～9ppb(n=4753)</v>
      </c>
      <c r="C32" s="9">
        <v>4753</v>
      </c>
      <c r="D32" s="10">
        <v>2380</v>
      </c>
      <c r="E32" s="10">
        <v>2366</v>
      </c>
      <c r="F32" s="10">
        <v>113</v>
      </c>
      <c r="G32" s="10">
        <v>73</v>
      </c>
      <c r="H32" s="10">
        <v>40</v>
      </c>
      <c r="I32" s="11">
        <v>2.3774458236903011</v>
      </c>
      <c r="J32" s="11">
        <v>3.0672268907563023</v>
      </c>
      <c r="K32" s="11">
        <v>1.6906170752324601</v>
      </c>
      <c r="L32" s="14"/>
    </row>
    <row r="33" spans="2:12" ht="15.95" customHeight="1">
      <c r="B33" s="8" t="str">
        <f>CONCATENATE("不明","(n=",C33,")")</f>
        <v>不明(n=144)</v>
      </c>
      <c r="C33" s="9">
        <v>144</v>
      </c>
      <c r="D33" s="10">
        <v>68</v>
      </c>
      <c r="E33" s="10">
        <v>76</v>
      </c>
      <c r="F33" s="10">
        <v>4</v>
      </c>
      <c r="G33" s="9">
        <v>1</v>
      </c>
      <c r="H33" s="9">
        <v>3</v>
      </c>
      <c r="I33" s="11">
        <v>2.7777777777777777</v>
      </c>
      <c r="J33" s="11">
        <v>1.4705882352941175</v>
      </c>
      <c r="K33" s="11">
        <v>3.9473684210526314</v>
      </c>
      <c r="L33" s="13"/>
    </row>
    <row r="34" spans="2:12" ht="15.95" customHeight="1">
      <c r="B34" s="15" t="s">
        <v>12</v>
      </c>
      <c r="C34" s="17">
        <v>73085</v>
      </c>
      <c r="D34" s="17">
        <v>37429</v>
      </c>
      <c r="E34" s="17">
        <v>35569</v>
      </c>
      <c r="F34" s="17">
        <v>1847</v>
      </c>
      <c r="G34" s="17">
        <v>1163</v>
      </c>
      <c r="H34" s="17">
        <v>683</v>
      </c>
      <c r="I34" s="11">
        <v>2.5271943627283298</v>
      </c>
      <c r="J34" s="11">
        <v>3.1072163295840123</v>
      </c>
      <c r="K34" s="11">
        <v>1.9202114200567908</v>
      </c>
      <c r="L34" s="5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7"/>
    </row>
    <row r="36" spans="2:12" ht="15.95" customHeight="1">
      <c r="B36" s="29" t="s">
        <v>26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16</v>
      </c>
      <c r="C38" s="9"/>
      <c r="D38" s="9"/>
      <c r="E38" s="9"/>
      <c r="F38" s="9"/>
      <c r="G38" s="9"/>
      <c r="H38" s="9"/>
      <c r="I38" s="11"/>
      <c r="J38" s="11"/>
      <c r="K38" s="11"/>
      <c r="L38" s="14"/>
    </row>
    <row r="39" spans="2:12" ht="15.95" customHeight="1">
      <c r="B39" s="8" t="s">
        <v>17</v>
      </c>
      <c r="C39" s="9"/>
      <c r="D39" s="9"/>
      <c r="E39" s="9"/>
      <c r="F39" s="9"/>
      <c r="G39" s="21"/>
      <c r="H39" s="21"/>
      <c r="I39" s="11"/>
      <c r="J39" s="11"/>
      <c r="K39" s="11"/>
      <c r="L39" s="14"/>
    </row>
    <row r="40" spans="2:12" ht="15.95" customHeight="1">
      <c r="B40" s="8" t="str">
        <f>CONCATENATE("10～14μg/m3","(n=",C40,")")</f>
        <v>10～14μg/m3(n=1603)</v>
      </c>
      <c r="C40" s="9">
        <v>1603</v>
      </c>
      <c r="D40" s="9">
        <v>817</v>
      </c>
      <c r="E40" s="9">
        <v>783</v>
      </c>
      <c r="F40" s="9">
        <v>26</v>
      </c>
      <c r="G40" s="21">
        <v>18</v>
      </c>
      <c r="H40" s="21">
        <v>8</v>
      </c>
      <c r="I40" s="11">
        <v>1.6219588271990018</v>
      </c>
      <c r="J40" s="11">
        <v>2.203182374541004</v>
      </c>
      <c r="K40" s="11">
        <v>1.0217113665389528</v>
      </c>
      <c r="L40" s="14"/>
    </row>
    <row r="41" spans="2:12" ht="15.95" customHeight="1">
      <c r="B41" s="8" t="str">
        <f>CONCATENATE("15～19μg/m3","(n=",C41,")")</f>
        <v>15～19μg/m3(n=23846)</v>
      </c>
      <c r="C41" s="9">
        <v>23846</v>
      </c>
      <c r="D41" s="9">
        <v>12150</v>
      </c>
      <c r="E41" s="9">
        <v>11678</v>
      </c>
      <c r="F41" s="9">
        <v>636</v>
      </c>
      <c r="G41" s="21">
        <v>394</v>
      </c>
      <c r="H41" s="21">
        <v>242</v>
      </c>
      <c r="I41" s="11">
        <v>2.6671139813805249</v>
      </c>
      <c r="J41" s="11">
        <v>3.2427983539094649</v>
      </c>
      <c r="K41" s="11">
        <v>2.0722726494262718</v>
      </c>
      <c r="L41" s="14"/>
    </row>
    <row r="42" spans="2:12" ht="15.95" customHeight="1">
      <c r="B42" s="8" t="str">
        <f>CONCATENATE("20～24μg/m3","(n=",C42,")")</f>
        <v>20～24μg/m3(n=41311)</v>
      </c>
      <c r="C42" s="9">
        <v>41311</v>
      </c>
      <c r="D42" s="9">
        <v>21228</v>
      </c>
      <c r="E42" s="9">
        <v>20031</v>
      </c>
      <c r="F42" s="9">
        <v>1014</v>
      </c>
      <c r="G42" s="21">
        <v>649</v>
      </c>
      <c r="H42" s="21">
        <v>364</v>
      </c>
      <c r="I42" s="11">
        <v>2.4545520563530294</v>
      </c>
      <c r="J42" s="11">
        <v>3.05728283399284</v>
      </c>
      <c r="K42" s="11">
        <v>1.8171833657830361</v>
      </c>
      <c r="L42" s="14"/>
    </row>
    <row r="43" spans="2:12" ht="15.95" customHeight="1">
      <c r="B43" s="8" t="str">
        <f>CONCATENATE("25～29μg/m3","(n=",C43,")")</f>
        <v>25～29μg/m3(n=3196)</v>
      </c>
      <c r="C43" s="9">
        <v>3196</v>
      </c>
      <c r="D43" s="9">
        <v>1633</v>
      </c>
      <c r="E43" s="9">
        <v>1551</v>
      </c>
      <c r="F43" s="9">
        <v>88</v>
      </c>
      <c r="G43" s="9">
        <v>58</v>
      </c>
      <c r="H43" s="9">
        <v>30</v>
      </c>
      <c r="I43" s="11">
        <v>2.7534418022528162</v>
      </c>
      <c r="J43" s="11">
        <v>3.5517452541334968</v>
      </c>
      <c r="K43" s="11">
        <v>1.9342359767891684</v>
      </c>
      <c r="L43" s="14"/>
    </row>
    <row r="44" spans="2:12" ht="15.95" customHeight="1">
      <c r="B44" s="8" t="str">
        <f>CONCATENATE("30～34μg/m3","(n=",C44,")")</f>
        <v>30～34μg/m3(n=409)</v>
      </c>
      <c r="C44" s="9">
        <v>409</v>
      </c>
      <c r="D44" s="9">
        <v>214</v>
      </c>
      <c r="E44" s="9">
        <v>194</v>
      </c>
      <c r="F44" s="9">
        <v>8</v>
      </c>
      <c r="G44" s="9">
        <v>6</v>
      </c>
      <c r="H44" s="9">
        <v>2</v>
      </c>
      <c r="I44" s="11">
        <v>1.9559902200488997</v>
      </c>
      <c r="J44" s="11">
        <v>2.8037383177570092</v>
      </c>
      <c r="K44" s="11">
        <v>1.0309278350515463</v>
      </c>
      <c r="L44" s="12"/>
    </row>
    <row r="45" spans="2:12" ht="15.95" customHeight="1">
      <c r="B45" s="8" t="s">
        <v>18</v>
      </c>
      <c r="C45" s="9"/>
      <c r="D45" s="22"/>
      <c r="E45" s="22"/>
      <c r="F45" s="9"/>
      <c r="G45" s="22"/>
      <c r="H45" s="22"/>
      <c r="I45" s="11"/>
      <c r="J45" s="11"/>
      <c r="K45" s="11"/>
      <c r="L45" s="12"/>
    </row>
    <row r="46" spans="2:12" ht="15.95" customHeight="1">
      <c r="B46" s="8" t="str">
        <f>CONCATENATE("不明","(n=",C46,")")</f>
        <v>不明(n=2720)</v>
      </c>
      <c r="C46" s="9">
        <v>2720</v>
      </c>
      <c r="D46" s="9">
        <v>1387</v>
      </c>
      <c r="E46" s="9">
        <v>1332</v>
      </c>
      <c r="F46" s="9">
        <v>75</v>
      </c>
      <c r="G46" s="9">
        <v>38</v>
      </c>
      <c r="H46" s="9">
        <v>37</v>
      </c>
      <c r="I46" s="11">
        <v>2.7573529411764706</v>
      </c>
      <c r="J46" s="11">
        <v>2.7397260273972601</v>
      </c>
      <c r="K46" s="11">
        <v>2.7777777777777777</v>
      </c>
    </row>
    <row r="47" spans="2:12" ht="15.95" customHeight="1">
      <c r="B47" s="15" t="s">
        <v>12</v>
      </c>
      <c r="C47" s="17">
        <v>73085</v>
      </c>
      <c r="D47" s="17">
        <v>37429</v>
      </c>
      <c r="E47" s="17">
        <v>35569</v>
      </c>
      <c r="F47" s="17">
        <v>1847</v>
      </c>
      <c r="G47" s="17">
        <v>1163</v>
      </c>
      <c r="H47" s="17">
        <v>683</v>
      </c>
      <c r="I47" s="11">
        <v>2.5271943627283298</v>
      </c>
      <c r="J47" s="11">
        <v>3.1072163295840123</v>
      </c>
      <c r="K47" s="11">
        <v>1.9202114200567908</v>
      </c>
    </row>
    <row r="48" spans="2:12" ht="15.95" customHeight="1">
      <c r="B48" s="2" t="s">
        <v>27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L48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4.625" style="2" customWidth="1"/>
    <col min="3" max="11" width="8.625" style="2" customWidth="1"/>
    <col min="12" max="12" width="4.625" style="2" customWidth="1"/>
    <col min="13" max="16384" width="8.625" style="4"/>
  </cols>
  <sheetData>
    <row r="2" spans="2:12" ht="32.1" customHeight="1">
      <c r="B2" s="34" t="s">
        <v>31</v>
      </c>
      <c r="D2" s="3"/>
    </row>
    <row r="3" spans="2:12" ht="15.95" customHeight="1">
      <c r="D3" s="3"/>
    </row>
    <row r="4" spans="2:12" ht="15.95" customHeight="1">
      <c r="D4" s="3"/>
    </row>
    <row r="6" spans="2:12" ht="15.95" customHeight="1">
      <c r="B6" s="29" t="s">
        <v>23</v>
      </c>
      <c r="C6" s="31" t="s">
        <v>0</v>
      </c>
      <c r="D6" s="32"/>
      <c r="E6" s="33"/>
      <c r="F6" s="31" t="s">
        <v>4</v>
      </c>
      <c r="G6" s="32"/>
      <c r="H6" s="33"/>
      <c r="I6" s="31" t="s">
        <v>5</v>
      </c>
      <c r="J6" s="32"/>
      <c r="K6" s="33"/>
      <c r="L6" s="5"/>
    </row>
    <row r="7" spans="2:12" ht="15.95" customHeight="1">
      <c r="B7" s="30"/>
      <c r="C7" s="6" t="s">
        <v>1</v>
      </c>
      <c r="D7" s="6" t="s">
        <v>2</v>
      </c>
      <c r="E7" s="6" t="s">
        <v>3</v>
      </c>
      <c r="F7" s="6" t="s">
        <v>1</v>
      </c>
      <c r="G7" s="6" t="s">
        <v>2</v>
      </c>
      <c r="H7" s="6" t="s">
        <v>3</v>
      </c>
      <c r="I7" s="6" t="s">
        <v>1</v>
      </c>
      <c r="J7" s="6" t="s">
        <v>2</v>
      </c>
      <c r="K7" s="6" t="s">
        <v>3</v>
      </c>
      <c r="L7" s="7"/>
    </row>
    <row r="8" spans="2:12" ht="15.95" customHeight="1">
      <c r="B8" s="8" t="str">
        <f>CONCATENATE("0～4ppb","(n=",C8,")")</f>
        <v>0～4ppb(n=1855)</v>
      </c>
      <c r="C8" s="9">
        <v>1855</v>
      </c>
      <c r="D8" s="9">
        <v>961</v>
      </c>
      <c r="E8" s="9">
        <v>893</v>
      </c>
      <c r="F8" s="10">
        <v>127</v>
      </c>
      <c r="G8" s="10">
        <v>76</v>
      </c>
      <c r="H8" s="10">
        <v>51</v>
      </c>
      <c r="I8" s="11">
        <v>6.8463611859838274</v>
      </c>
      <c r="J8" s="11">
        <v>7.9084287200832462</v>
      </c>
      <c r="K8" s="11">
        <v>5.7110862262038076</v>
      </c>
      <c r="L8" s="12"/>
    </row>
    <row r="9" spans="2:12" ht="15.95" customHeight="1">
      <c r="B9" s="8" t="str">
        <f>CONCATENATE("5～9ppb","(n=",C9,")")</f>
        <v>5～9ppb(n=12737)</v>
      </c>
      <c r="C9" s="9">
        <v>12737</v>
      </c>
      <c r="D9" s="9">
        <v>6445</v>
      </c>
      <c r="E9" s="9">
        <v>6281</v>
      </c>
      <c r="F9" s="10">
        <v>578</v>
      </c>
      <c r="G9" s="10">
        <v>366</v>
      </c>
      <c r="H9" s="10">
        <v>212</v>
      </c>
      <c r="I9" s="11">
        <v>4.5379602732197535</v>
      </c>
      <c r="J9" s="11">
        <v>5.678820791311094</v>
      </c>
      <c r="K9" s="11">
        <v>3.3752587167648467</v>
      </c>
      <c r="L9" s="13"/>
    </row>
    <row r="10" spans="2:12" ht="15.95" customHeight="1">
      <c r="B10" s="8" t="str">
        <f>CONCATENATE("10～14ppb","(n=",C10,")")</f>
        <v>10～14ppb(n=26291)</v>
      </c>
      <c r="C10" s="9">
        <v>26291</v>
      </c>
      <c r="D10" s="9">
        <v>13528</v>
      </c>
      <c r="E10" s="9">
        <v>12746</v>
      </c>
      <c r="F10" s="10">
        <v>1097</v>
      </c>
      <c r="G10" s="10">
        <v>691</v>
      </c>
      <c r="H10" s="10">
        <v>406</v>
      </c>
      <c r="I10" s="11">
        <v>4.172530523753375</v>
      </c>
      <c r="J10" s="11">
        <v>5.107924305144885</v>
      </c>
      <c r="K10" s="11">
        <v>3.185313039384905</v>
      </c>
      <c r="L10" s="5"/>
    </row>
    <row r="11" spans="2:12" ht="15.95" customHeight="1">
      <c r="B11" s="8" t="str">
        <f>CONCATENATE("15～19ppb","(n=",C11,")")</f>
        <v>15～19ppb(n=22849)</v>
      </c>
      <c r="C11" s="9">
        <v>22849</v>
      </c>
      <c r="D11" s="9">
        <v>11742</v>
      </c>
      <c r="E11" s="9">
        <v>11078</v>
      </c>
      <c r="F11" s="10">
        <v>969</v>
      </c>
      <c r="G11" s="10">
        <v>605</v>
      </c>
      <c r="H11" s="10">
        <v>363</v>
      </c>
      <c r="I11" s="11">
        <v>4.2408858155717972</v>
      </c>
      <c r="J11" s="11">
        <v>5.1524442173394647</v>
      </c>
      <c r="K11" s="11">
        <v>3.2767647589817659</v>
      </c>
      <c r="L11" s="7"/>
    </row>
    <row r="12" spans="2:12" ht="15.95" customHeight="1">
      <c r="B12" s="8" t="str">
        <f>CONCATENATE("20～24ppb","(n=",C12,")")</f>
        <v>20～24ppb(n=9209)</v>
      </c>
      <c r="C12" s="9">
        <v>9209</v>
      </c>
      <c r="D12" s="9">
        <v>4685</v>
      </c>
      <c r="E12" s="9">
        <v>4495</v>
      </c>
      <c r="F12" s="10">
        <v>355</v>
      </c>
      <c r="G12" s="10">
        <v>227</v>
      </c>
      <c r="H12" s="10">
        <v>126</v>
      </c>
      <c r="I12" s="11">
        <v>3.8549245303507438</v>
      </c>
      <c r="J12" s="11">
        <v>4.8452508004268946</v>
      </c>
      <c r="K12" s="11">
        <v>2.8031145717463848</v>
      </c>
      <c r="L12" s="14"/>
    </row>
    <row r="13" spans="2:12" ht="15.95" customHeight="1">
      <c r="B13" s="8" t="s">
        <v>19</v>
      </c>
      <c r="C13" s="9"/>
      <c r="D13" s="9"/>
      <c r="E13" s="9"/>
      <c r="F13" s="10"/>
      <c r="G13" s="9"/>
      <c r="H13" s="9"/>
      <c r="I13" s="11"/>
      <c r="J13" s="11"/>
      <c r="K13" s="11"/>
      <c r="L13" s="14"/>
    </row>
    <row r="14" spans="2:12" ht="15.95" customHeight="1">
      <c r="B14" s="8" t="s">
        <v>13</v>
      </c>
      <c r="C14" s="9"/>
      <c r="D14" s="9"/>
      <c r="E14" s="9"/>
      <c r="F14" s="10"/>
      <c r="G14" s="9"/>
      <c r="H14" s="9"/>
      <c r="I14" s="11"/>
      <c r="J14" s="11"/>
      <c r="K14" s="11"/>
      <c r="L14" s="14"/>
    </row>
    <row r="15" spans="2:12" ht="15.95" customHeight="1">
      <c r="B15" s="8" t="str">
        <f>CONCATENATE("不明","(n=",C15,")")</f>
        <v>不明(n=144)</v>
      </c>
      <c r="C15" s="9">
        <v>144</v>
      </c>
      <c r="D15" s="9">
        <v>68</v>
      </c>
      <c r="E15" s="9">
        <v>76</v>
      </c>
      <c r="F15" s="10">
        <v>5</v>
      </c>
      <c r="G15" s="9">
        <v>1</v>
      </c>
      <c r="H15" s="9">
        <v>4</v>
      </c>
      <c r="I15" s="11">
        <v>3.4722222222222223</v>
      </c>
      <c r="J15" s="11">
        <v>1.4705882352941175</v>
      </c>
      <c r="K15" s="11">
        <v>5.2631578947368416</v>
      </c>
      <c r="L15" s="14"/>
    </row>
    <row r="16" spans="2:12" ht="15.95" customHeight="1">
      <c r="B16" s="15" t="s">
        <v>12</v>
      </c>
      <c r="C16" s="16">
        <v>73085</v>
      </c>
      <c r="D16" s="16">
        <v>37429</v>
      </c>
      <c r="E16" s="16">
        <v>35569</v>
      </c>
      <c r="F16" s="17">
        <v>3131</v>
      </c>
      <c r="G16" s="17">
        <v>1966</v>
      </c>
      <c r="H16" s="17">
        <v>1162</v>
      </c>
      <c r="I16" s="11">
        <v>4.2840528152151602</v>
      </c>
      <c r="J16" s="11">
        <v>5.2526116113174277</v>
      </c>
      <c r="K16" s="11">
        <v>3.2668897073294159</v>
      </c>
      <c r="L16" s="14"/>
    </row>
    <row r="17" spans="2:12" ht="15.95" customHeight="1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4"/>
    </row>
    <row r="18" spans="2:12" ht="15.95" customHeight="1">
      <c r="B18" s="29" t="s">
        <v>24</v>
      </c>
      <c r="C18" s="31" t="s">
        <v>0</v>
      </c>
      <c r="D18" s="32"/>
      <c r="E18" s="33"/>
      <c r="F18" s="31" t="s">
        <v>4</v>
      </c>
      <c r="G18" s="32"/>
      <c r="H18" s="33"/>
      <c r="I18" s="31" t="s">
        <v>5</v>
      </c>
      <c r="J18" s="32"/>
      <c r="K18" s="33"/>
      <c r="L18" s="14"/>
    </row>
    <row r="19" spans="2:12" ht="15.95" customHeight="1">
      <c r="B19" s="30"/>
      <c r="C19" s="6" t="s">
        <v>1</v>
      </c>
      <c r="D19" s="6" t="s">
        <v>2</v>
      </c>
      <c r="E19" s="6" t="s">
        <v>3</v>
      </c>
      <c r="F19" s="6" t="s">
        <v>1</v>
      </c>
      <c r="G19" s="6" t="s">
        <v>2</v>
      </c>
      <c r="H19" s="6" t="s">
        <v>3</v>
      </c>
      <c r="I19" s="6" t="s">
        <v>1</v>
      </c>
      <c r="J19" s="6" t="s">
        <v>2</v>
      </c>
      <c r="K19" s="6" t="s">
        <v>3</v>
      </c>
      <c r="L19" s="14"/>
    </row>
    <row r="20" spans="2:12" ht="15.95" customHeight="1">
      <c r="B20" s="8" t="str">
        <f>CONCATENATE("0～9ppb","(n=",C20,")")</f>
        <v>0～9ppb(n=6504)</v>
      </c>
      <c r="C20" s="9">
        <v>6504</v>
      </c>
      <c r="D20" s="10">
        <v>3300</v>
      </c>
      <c r="E20" s="10">
        <v>3198</v>
      </c>
      <c r="F20" s="10">
        <v>351</v>
      </c>
      <c r="G20" s="10">
        <v>209</v>
      </c>
      <c r="H20" s="10">
        <v>142</v>
      </c>
      <c r="I20" s="11">
        <v>5.3966789667896675</v>
      </c>
      <c r="J20" s="11">
        <v>6.3333333333333339</v>
      </c>
      <c r="K20" s="11">
        <v>4.4402751719824893</v>
      </c>
      <c r="L20" s="14"/>
    </row>
    <row r="21" spans="2:12" ht="15.95" customHeight="1">
      <c r="B21" s="8" t="str">
        <f>CONCATENATE("10～19ppb","(n=",C21,")")</f>
        <v>10～19ppb(n=33388)</v>
      </c>
      <c r="C21" s="9">
        <v>33388</v>
      </c>
      <c r="D21" s="10">
        <v>17066</v>
      </c>
      <c r="E21" s="10">
        <v>16301</v>
      </c>
      <c r="F21" s="10">
        <v>1415</v>
      </c>
      <c r="G21" s="10">
        <v>907</v>
      </c>
      <c r="H21" s="10">
        <v>508</v>
      </c>
      <c r="I21" s="11">
        <v>4.2380495986582005</v>
      </c>
      <c r="J21" s="11">
        <v>5.3146607289347241</v>
      </c>
      <c r="K21" s="11">
        <v>3.11637322863628</v>
      </c>
      <c r="L21" s="12"/>
    </row>
    <row r="22" spans="2:12" ht="15.95" customHeight="1">
      <c r="B22" s="8" t="str">
        <f>CONCATENATE("20～29ppb","(n=",C22,")")</f>
        <v>20～29ppb(n=31327)</v>
      </c>
      <c r="C22" s="9">
        <v>31327</v>
      </c>
      <c r="D22" s="10">
        <v>16134</v>
      </c>
      <c r="E22" s="10">
        <v>15138</v>
      </c>
      <c r="F22" s="10">
        <v>1299</v>
      </c>
      <c r="G22" s="10">
        <v>812</v>
      </c>
      <c r="H22" s="10">
        <v>485</v>
      </c>
      <c r="I22" s="11">
        <v>4.1465828199316883</v>
      </c>
      <c r="J22" s="11">
        <v>5.0328498822362713</v>
      </c>
      <c r="K22" s="11">
        <v>3.2038578411943455</v>
      </c>
      <c r="L22" s="14"/>
    </row>
    <row r="23" spans="2:12" ht="15.95" customHeight="1">
      <c r="B23" s="8" t="str">
        <f>CONCATENATE("30～39ppb","(n=",C23,")")</f>
        <v>30～39ppb(n=1722)</v>
      </c>
      <c r="C23" s="9">
        <v>1722</v>
      </c>
      <c r="D23" s="10">
        <v>861</v>
      </c>
      <c r="E23" s="10">
        <v>856</v>
      </c>
      <c r="F23" s="10">
        <v>61</v>
      </c>
      <c r="G23" s="10">
        <v>37</v>
      </c>
      <c r="H23" s="10">
        <v>23</v>
      </c>
      <c r="I23" s="11">
        <v>3.5423925667828109</v>
      </c>
      <c r="J23" s="11">
        <v>4.2973286875725902</v>
      </c>
      <c r="K23" s="11">
        <v>2.6869158878504673</v>
      </c>
      <c r="L23" s="13"/>
    </row>
    <row r="24" spans="2:12" ht="15.95" customHeight="1">
      <c r="B24" s="8" t="s">
        <v>21</v>
      </c>
      <c r="C24" s="9"/>
      <c r="D24" s="10"/>
      <c r="E24" s="10"/>
      <c r="F24" s="10"/>
      <c r="G24" s="9"/>
      <c r="H24" s="9"/>
      <c r="I24" s="11"/>
      <c r="J24" s="11"/>
      <c r="K24" s="11"/>
      <c r="L24" s="5"/>
    </row>
    <row r="25" spans="2:12" ht="15.95" customHeight="1">
      <c r="B25" s="8" t="s">
        <v>15</v>
      </c>
      <c r="C25" s="9"/>
      <c r="D25" s="10"/>
      <c r="E25" s="10"/>
      <c r="F25" s="10"/>
      <c r="G25" s="9"/>
      <c r="H25" s="9"/>
      <c r="I25" s="11"/>
      <c r="J25" s="11"/>
      <c r="K25" s="11"/>
      <c r="L25" s="7"/>
    </row>
    <row r="26" spans="2:12" ht="15.95" customHeight="1">
      <c r="B26" s="8" t="str">
        <f>CONCATENATE("不明","(n=",C26,")")</f>
        <v>不明(n=144)</v>
      </c>
      <c r="C26" s="9">
        <v>144</v>
      </c>
      <c r="D26" s="10">
        <v>68</v>
      </c>
      <c r="E26" s="10">
        <v>76</v>
      </c>
      <c r="F26" s="10">
        <v>5</v>
      </c>
      <c r="G26" s="9">
        <v>1</v>
      </c>
      <c r="H26" s="9">
        <v>4</v>
      </c>
      <c r="I26" s="11">
        <v>3.4722222222222223</v>
      </c>
      <c r="J26" s="11">
        <v>1.4705882352941175</v>
      </c>
      <c r="K26" s="11">
        <v>5.2631578947368416</v>
      </c>
      <c r="L26" s="14"/>
    </row>
    <row r="27" spans="2:12" ht="15.95" customHeight="1">
      <c r="B27" s="15" t="s">
        <v>12</v>
      </c>
      <c r="C27" s="16">
        <v>73085</v>
      </c>
      <c r="D27" s="16">
        <v>37429</v>
      </c>
      <c r="E27" s="16">
        <v>35569</v>
      </c>
      <c r="F27" s="17">
        <v>3131</v>
      </c>
      <c r="G27" s="17">
        <v>1966</v>
      </c>
      <c r="H27" s="17">
        <v>1162</v>
      </c>
      <c r="I27" s="11">
        <v>4.2840528152151602</v>
      </c>
      <c r="J27" s="11">
        <v>5.2526116113174277</v>
      </c>
      <c r="K27" s="11">
        <v>3.2668897073294159</v>
      </c>
      <c r="L27" s="14"/>
    </row>
    <row r="28" spans="2:12" ht="15.95" customHeight="1">
      <c r="B28" s="18"/>
      <c r="C28" s="19"/>
      <c r="D28" s="19"/>
      <c r="E28" s="19"/>
      <c r="F28" s="19"/>
      <c r="G28" s="19"/>
      <c r="H28" s="19"/>
      <c r="I28" s="19"/>
      <c r="J28" s="19"/>
      <c r="K28" s="19"/>
      <c r="L28" s="14"/>
    </row>
    <row r="29" spans="2:12" ht="15.95" customHeight="1">
      <c r="B29" s="29" t="s">
        <v>25</v>
      </c>
      <c r="C29" s="31" t="s">
        <v>0</v>
      </c>
      <c r="D29" s="32"/>
      <c r="E29" s="33"/>
      <c r="F29" s="31" t="s">
        <v>4</v>
      </c>
      <c r="G29" s="32"/>
      <c r="H29" s="33"/>
      <c r="I29" s="31" t="s">
        <v>5</v>
      </c>
      <c r="J29" s="32"/>
      <c r="K29" s="33"/>
      <c r="L29" s="12"/>
    </row>
    <row r="30" spans="2:12" ht="15.95" customHeight="1">
      <c r="B30" s="30"/>
      <c r="C30" s="6" t="s">
        <v>1</v>
      </c>
      <c r="D30" s="6" t="s">
        <v>2</v>
      </c>
      <c r="E30" s="6" t="s">
        <v>3</v>
      </c>
      <c r="F30" s="6" t="s">
        <v>1</v>
      </c>
      <c r="G30" s="6" t="s">
        <v>2</v>
      </c>
      <c r="H30" s="6" t="s">
        <v>3</v>
      </c>
      <c r="I30" s="6" t="s">
        <v>1</v>
      </c>
      <c r="J30" s="6" t="s">
        <v>2</v>
      </c>
      <c r="K30" s="6" t="s">
        <v>3</v>
      </c>
      <c r="L30" s="14"/>
    </row>
    <row r="31" spans="2:12" ht="15.95" customHeight="1">
      <c r="B31" s="8" t="str">
        <f>CONCATENATE("0～4ppb","(n=",C31,")")</f>
        <v>0～4ppb(n=68188)</v>
      </c>
      <c r="C31" s="9">
        <v>68188</v>
      </c>
      <c r="D31" s="10">
        <v>34981</v>
      </c>
      <c r="E31" s="10">
        <v>33127</v>
      </c>
      <c r="F31" s="10">
        <v>2925</v>
      </c>
      <c r="G31" s="10">
        <v>1847</v>
      </c>
      <c r="H31" s="10">
        <v>1076</v>
      </c>
      <c r="I31" s="11">
        <v>4.2896110752625098</v>
      </c>
      <c r="J31" s="11">
        <v>5.2800091478231037</v>
      </c>
      <c r="K31" s="11">
        <v>3.2481057747456759</v>
      </c>
      <c r="L31" s="13"/>
    </row>
    <row r="32" spans="2:12" ht="15.95" customHeight="1">
      <c r="B32" s="8" t="str">
        <f>CONCATENATE("5～9ppb","(n=",C32,")")</f>
        <v>5～9ppb(n=4753)</v>
      </c>
      <c r="C32" s="9">
        <v>4753</v>
      </c>
      <c r="D32" s="10">
        <v>2380</v>
      </c>
      <c r="E32" s="10">
        <v>2366</v>
      </c>
      <c r="F32" s="10">
        <v>201</v>
      </c>
      <c r="G32" s="10">
        <v>118</v>
      </c>
      <c r="H32" s="10">
        <v>82</v>
      </c>
      <c r="I32" s="11">
        <v>4.2289080580685878</v>
      </c>
      <c r="J32" s="11">
        <v>4.9579831932773111</v>
      </c>
      <c r="K32" s="11">
        <v>3.4657650042265424</v>
      </c>
      <c r="L32" s="5"/>
    </row>
    <row r="33" spans="2:12" ht="15.95" customHeight="1">
      <c r="B33" s="8" t="str">
        <f>CONCATENATE("不明","(n=",C33,")")</f>
        <v>不明(n=144)</v>
      </c>
      <c r="C33" s="9">
        <v>144</v>
      </c>
      <c r="D33" s="10">
        <v>68</v>
      </c>
      <c r="E33" s="10">
        <v>76</v>
      </c>
      <c r="F33" s="10">
        <v>5</v>
      </c>
      <c r="G33" s="9">
        <v>1</v>
      </c>
      <c r="H33" s="9">
        <v>4</v>
      </c>
      <c r="I33" s="11">
        <v>3.4722222222222223</v>
      </c>
      <c r="J33" s="11">
        <v>1.4705882352941175</v>
      </c>
      <c r="K33" s="11">
        <v>5.2631578947368416</v>
      </c>
      <c r="L33" s="7"/>
    </row>
    <row r="34" spans="2:12" ht="15.95" customHeight="1">
      <c r="B34" s="15" t="s">
        <v>12</v>
      </c>
      <c r="C34" s="17">
        <v>73085</v>
      </c>
      <c r="D34" s="17">
        <v>37429</v>
      </c>
      <c r="E34" s="17">
        <v>35569</v>
      </c>
      <c r="F34" s="17">
        <v>3131</v>
      </c>
      <c r="G34" s="17">
        <v>1966</v>
      </c>
      <c r="H34" s="17">
        <v>1162</v>
      </c>
      <c r="I34" s="11">
        <v>4.2840528152151602</v>
      </c>
      <c r="J34" s="11">
        <v>5.2526116113174277</v>
      </c>
      <c r="K34" s="11">
        <v>3.2668897073294159</v>
      </c>
      <c r="L34" s="14"/>
    </row>
    <row r="35" spans="2:12" ht="15.95" customHeight="1">
      <c r="B35" s="20"/>
      <c r="C35" s="19"/>
      <c r="D35" s="19"/>
      <c r="E35" s="19"/>
      <c r="F35" s="19"/>
      <c r="G35" s="19"/>
      <c r="H35" s="19"/>
      <c r="I35" s="19"/>
      <c r="J35" s="19"/>
      <c r="K35" s="19"/>
      <c r="L35" s="14"/>
    </row>
    <row r="36" spans="2:12" ht="15.95" customHeight="1">
      <c r="B36" s="29" t="s">
        <v>26</v>
      </c>
      <c r="C36" s="31" t="s">
        <v>0</v>
      </c>
      <c r="D36" s="32"/>
      <c r="E36" s="33"/>
      <c r="F36" s="31" t="s">
        <v>4</v>
      </c>
      <c r="G36" s="32"/>
      <c r="H36" s="33"/>
      <c r="I36" s="31" t="s">
        <v>5</v>
      </c>
      <c r="J36" s="32"/>
      <c r="K36" s="33"/>
      <c r="L36" s="14"/>
    </row>
    <row r="37" spans="2:12" ht="15.95" customHeight="1">
      <c r="B37" s="30"/>
      <c r="C37" s="6" t="s">
        <v>1</v>
      </c>
      <c r="D37" s="6" t="s">
        <v>2</v>
      </c>
      <c r="E37" s="6" t="s">
        <v>3</v>
      </c>
      <c r="F37" s="6" t="s">
        <v>1</v>
      </c>
      <c r="G37" s="6" t="s">
        <v>2</v>
      </c>
      <c r="H37" s="6" t="s">
        <v>3</v>
      </c>
      <c r="I37" s="6" t="s">
        <v>1</v>
      </c>
      <c r="J37" s="6" t="s">
        <v>2</v>
      </c>
      <c r="K37" s="6" t="s">
        <v>3</v>
      </c>
      <c r="L37" s="14"/>
    </row>
    <row r="38" spans="2:12" ht="15.95" customHeight="1">
      <c r="B38" s="8" t="s">
        <v>16</v>
      </c>
      <c r="C38" s="9"/>
      <c r="D38" s="9"/>
      <c r="E38" s="9"/>
      <c r="F38" s="9"/>
      <c r="G38" s="9"/>
      <c r="H38" s="9"/>
      <c r="I38" s="11"/>
      <c r="J38" s="11"/>
      <c r="K38" s="11"/>
      <c r="L38" s="14"/>
    </row>
    <row r="39" spans="2:12" ht="15.95" customHeight="1">
      <c r="B39" s="8" t="s">
        <v>17</v>
      </c>
      <c r="C39" s="9"/>
      <c r="D39" s="9"/>
      <c r="E39" s="9"/>
      <c r="F39" s="9"/>
      <c r="G39" s="21"/>
      <c r="H39" s="21"/>
      <c r="I39" s="11"/>
      <c r="J39" s="11"/>
      <c r="K39" s="11"/>
      <c r="L39" s="14"/>
    </row>
    <row r="40" spans="2:12" ht="15.95" customHeight="1">
      <c r="B40" s="8" t="str">
        <f>CONCATENATE("10～14μg/m3","(n=",C40,")")</f>
        <v>10～14μg/m3(n=1603)</v>
      </c>
      <c r="C40" s="9">
        <v>1603</v>
      </c>
      <c r="D40" s="9">
        <v>817</v>
      </c>
      <c r="E40" s="9">
        <v>783</v>
      </c>
      <c r="F40" s="9">
        <v>47</v>
      </c>
      <c r="G40" s="21">
        <v>32</v>
      </c>
      <c r="H40" s="21">
        <v>15</v>
      </c>
      <c r="I40" s="11">
        <v>2.9320024953212727</v>
      </c>
      <c r="J40" s="11">
        <v>3.9167686658506726</v>
      </c>
      <c r="K40" s="11">
        <v>1.9157088122605364</v>
      </c>
      <c r="L40" s="14"/>
    </row>
    <row r="41" spans="2:12" ht="15.95" customHeight="1">
      <c r="B41" s="8" t="str">
        <f>CONCATENATE("15～19μg/m3","(n=",C41,")")</f>
        <v>15～19μg/m3(n=23846)</v>
      </c>
      <c r="C41" s="9">
        <v>23846</v>
      </c>
      <c r="D41" s="9">
        <v>12150</v>
      </c>
      <c r="E41" s="9">
        <v>11678</v>
      </c>
      <c r="F41" s="9">
        <v>1046</v>
      </c>
      <c r="G41" s="21">
        <v>655</v>
      </c>
      <c r="H41" s="21">
        <v>391</v>
      </c>
      <c r="I41" s="11">
        <v>4.3864799127736314</v>
      </c>
      <c r="J41" s="11">
        <v>5.3909465020576137</v>
      </c>
      <c r="K41" s="11">
        <v>3.3481760575440997</v>
      </c>
      <c r="L41" s="14"/>
    </row>
    <row r="42" spans="2:12" ht="15.95" customHeight="1">
      <c r="B42" s="8" t="str">
        <f>CONCATENATE("20～24μg/m3","(n=",C42,")")</f>
        <v>20～24μg/m3(n=41311)</v>
      </c>
      <c r="C42" s="9">
        <v>41311</v>
      </c>
      <c r="D42" s="9">
        <v>21228</v>
      </c>
      <c r="E42" s="9">
        <v>20031</v>
      </c>
      <c r="F42" s="9">
        <v>1735</v>
      </c>
      <c r="G42" s="21">
        <v>1094</v>
      </c>
      <c r="H42" s="21">
        <v>639</v>
      </c>
      <c r="I42" s="11">
        <v>4.1998499189077974</v>
      </c>
      <c r="J42" s="11">
        <v>5.1535707556058039</v>
      </c>
      <c r="K42" s="11">
        <v>3.1900554141081323</v>
      </c>
      <c r="L42" s="12"/>
    </row>
    <row r="43" spans="2:12" ht="15.95" customHeight="1">
      <c r="B43" s="8" t="str">
        <f>CONCATENATE("25～29μg/m3","(n=",C43,")")</f>
        <v>25～29μg/m3(n=3196)</v>
      </c>
      <c r="C43" s="9">
        <v>3196</v>
      </c>
      <c r="D43" s="9">
        <v>1633</v>
      </c>
      <c r="E43" s="9">
        <v>1551</v>
      </c>
      <c r="F43" s="9">
        <v>135</v>
      </c>
      <c r="G43" s="9">
        <v>91</v>
      </c>
      <c r="H43" s="9">
        <v>43</v>
      </c>
      <c r="I43" s="11">
        <v>4.2240300375469335</v>
      </c>
      <c r="J43" s="11">
        <v>5.5725658297611762</v>
      </c>
      <c r="K43" s="11">
        <v>2.7724049000644744</v>
      </c>
      <c r="L43" s="12"/>
    </row>
    <row r="44" spans="2:12" ht="15.95" customHeight="1">
      <c r="B44" s="8" t="str">
        <f>CONCATENATE("30～34μg/m3","(n=",C44,")")</f>
        <v>30～34μg/m3(n=409)</v>
      </c>
      <c r="C44" s="9">
        <v>409</v>
      </c>
      <c r="D44" s="9">
        <v>214</v>
      </c>
      <c r="E44" s="9">
        <v>194</v>
      </c>
      <c r="F44" s="9">
        <v>9</v>
      </c>
      <c r="G44" s="9">
        <v>7</v>
      </c>
      <c r="H44" s="9">
        <v>2</v>
      </c>
      <c r="I44" s="11">
        <v>2.2004889975550124</v>
      </c>
      <c r="J44" s="11">
        <v>3.2710280373831773</v>
      </c>
      <c r="K44" s="11">
        <v>1.0309278350515463</v>
      </c>
      <c r="L44" s="12"/>
    </row>
    <row r="45" spans="2:12" ht="15.95" customHeight="1">
      <c r="B45" s="8" t="s">
        <v>18</v>
      </c>
      <c r="C45" s="9"/>
      <c r="D45" s="22"/>
      <c r="E45" s="22"/>
      <c r="F45" s="9"/>
      <c r="G45" s="22"/>
      <c r="H45" s="22"/>
      <c r="I45" s="11"/>
      <c r="J45" s="11"/>
      <c r="K45" s="11"/>
      <c r="L45" s="12"/>
    </row>
    <row r="46" spans="2:12" ht="15.95" customHeight="1">
      <c r="B46" s="8" t="str">
        <f>CONCATENATE("不明","(n=",C46,")")</f>
        <v>不明(n=2720)</v>
      </c>
      <c r="C46" s="9">
        <v>2720</v>
      </c>
      <c r="D46" s="9">
        <v>1387</v>
      </c>
      <c r="E46" s="9">
        <v>1332</v>
      </c>
      <c r="F46" s="9">
        <v>159</v>
      </c>
      <c r="G46" s="9">
        <v>87</v>
      </c>
      <c r="H46" s="9">
        <v>72</v>
      </c>
      <c r="I46" s="11">
        <v>5.8455882352941178</v>
      </c>
      <c r="J46" s="11">
        <v>6.2725306416726747</v>
      </c>
      <c r="K46" s="11">
        <v>5.4054054054054053</v>
      </c>
    </row>
    <row r="47" spans="2:12" ht="15.95" customHeight="1">
      <c r="B47" s="15" t="s">
        <v>12</v>
      </c>
      <c r="C47" s="17">
        <v>73085</v>
      </c>
      <c r="D47" s="17">
        <v>37429</v>
      </c>
      <c r="E47" s="17">
        <v>35569</v>
      </c>
      <c r="F47" s="17">
        <v>3131</v>
      </c>
      <c r="G47" s="17">
        <v>1966</v>
      </c>
      <c r="H47" s="17">
        <v>1162</v>
      </c>
      <c r="I47" s="11">
        <v>4.2840528152151602</v>
      </c>
      <c r="J47" s="11">
        <v>5.2526116113174277</v>
      </c>
      <c r="K47" s="11">
        <v>3.2668897073294159</v>
      </c>
    </row>
    <row r="48" spans="2:12" ht="15.95" customHeight="1">
      <c r="B48" s="2" t="s">
        <v>27</v>
      </c>
    </row>
  </sheetData>
  <mergeCells count="16">
    <mergeCell ref="B18:B19"/>
    <mergeCell ref="C18:E18"/>
    <mergeCell ref="F18:H18"/>
    <mergeCell ref="I18:K18"/>
    <mergeCell ref="B6:B7"/>
    <mergeCell ref="C6:E6"/>
    <mergeCell ref="F6:H6"/>
    <mergeCell ref="I6:K6"/>
    <mergeCell ref="B36:B37"/>
    <mergeCell ref="C36:E36"/>
    <mergeCell ref="F36:H36"/>
    <mergeCell ref="I36:K36"/>
    <mergeCell ref="B29:B30"/>
    <mergeCell ref="C29:E29"/>
    <mergeCell ref="F29:H29"/>
    <mergeCell ref="I29:K29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'（５）ぜん鳴（かぜなし）＋ぜん息'!Print_Area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2008-04-18T03:26:27Z</cp:lastPrinted>
  <dcterms:created xsi:type="dcterms:W3CDTF">2006-09-25T07:22:50Z</dcterms:created>
  <dcterms:modified xsi:type="dcterms:W3CDTF">2015-03-26T02:03:13Z</dcterms:modified>
</cp:coreProperties>
</file>