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2_平成２５年度６歳児調査結果\"/>
    </mc:Choice>
  </mc:AlternateContent>
  <bookViews>
    <workbookView xWindow="-15" yWindow="-15" windowWidth="12615" windowHeight="12465" tabRatio="703" firstSheet="4" activeTab="5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_xlnm.Print_Area" localSheetId="0">'（１）かぜひき回数（５回以上）'!$A$1:$L$50</definedName>
    <definedName name="_xlnm.Print_Area" localSheetId="1">'（２）ぜん鳴'!$A$1:$L$50</definedName>
    <definedName name="_xlnm.Print_Area" localSheetId="2">'（３）ぜん鳴（かぜなし）'!$A$1:$L$50</definedName>
    <definedName name="_xlnm.Print_Area" localSheetId="3">'（４）ぜん息'!$A$1:$L$50</definedName>
    <definedName name="_xlnm.Print_Area" localSheetId="4">'（５）ぜん息（２年以内）'!$A$1:$L$50</definedName>
    <definedName name="_xlnm.Print_Area" localSheetId="5">'（６）ぜん鳴（かぜなし）＋ぜん息'!$A$1:$L$50</definedName>
    <definedName name="saa">#REF!</definedName>
    <definedName name="STEP3">#REF!</definedName>
  </definedNames>
  <calcPr calcId="152511"/>
</workbook>
</file>

<file path=xl/calcChain.xml><?xml version="1.0" encoding="utf-8"?>
<calcChain xmlns="http://schemas.openxmlformats.org/spreadsheetml/2006/main">
  <c r="B46" i="2" l="1"/>
  <c r="B44" i="2"/>
  <c r="B43" i="2"/>
  <c r="B42" i="2"/>
  <c r="B41" i="2"/>
  <c r="B40" i="2"/>
  <c r="B33" i="2"/>
  <c r="B32" i="2"/>
  <c r="B31" i="2"/>
  <c r="B26" i="2"/>
  <c r="B23" i="2"/>
  <c r="B22" i="2"/>
  <c r="B21" i="2"/>
  <c r="B20" i="2"/>
  <c r="B15" i="2"/>
  <c r="B12" i="2"/>
  <c r="B11" i="2"/>
  <c r="B10" i="2"/>
  <c r="B9" i="2"/>
  <c r="B8" i="2"/>
  <c r="B46" i="3"/>
  <c r="B44" i="3"/>
  <c r="B43" i="3"/>
  <c r="B42" i="3"/>
  <c r="B41" i="3"/>
  <c r="B40" i="3"/>
  <c r="B33" i="3"/>
  <c r="B32" i="3"/>
  <c r="B31" i="3"/>
  <c r="B26" i="3"/>
  <c r="B23" i="3"/>
  <c r="B22" i="3"/>
  <c r="B21" i="3"/>
  <c r="B20" i="3"/>
  <c r="B15" i="3"/>
  <c r="B12" i="3"/>
  <c r="B11" i="3"/>
  <c r="B10" i="3"/>
  <c r="B9" i="3"/>
  <c r="B8" i="3"/>
  <c r="B46" i="4"/>
  <c r="B44" i="4"/>
  <c r="B43" i="4"/>
  <c r="B42" i="4"/>
  <c r="B41" i="4"/>
  <c r="B40" i="4"/>
  <c r="B33" i="4"/>
  <c r="B32" i="4"/>
  <c r="B31" i="4"/>
  <c r="B26" i="4"/>
  <c r="B23" i="4"/>
  <c r="B22" i="4"/>
  <c r="B21" i="4"/>
  <c r="B20" i="4"/>
  <c r="B15" i="4"/>
  <c r="B12" i="4"/>
  <c r="B11" i="4"/>
  <c r="B10" i="4"/>
  <c r="B9" i="4"/>
  <c r="B8" i="4"/>
  <c r="B46" i="5"/>
  <c r="B44" i="5"/>
  <c r="B43" i="5"/>
  <c r="B42" i="5"/>
  <c r="B41" i="5"/>
  <c r="B40" i="5"/>
  <c r="B33" i="5"/>
  <c r="B32" i="5"/>
  <c r="B31" i="5"/>
  <c r="B26" i="5"/>
  <c r="B23" i="5"/>
  <c r="B22" i="5"/>
  <c r="B21" i="5"/>
  <c r="B20" i="5"/>
  <c r="B15" i="5"/>
  <c r="B12" i="5"/>
  <c r="B11" i="5"/>
  <c r="B10" i="5"/>
  <c r="B9" i="5"/>
  <c r="B8" i="5"/>
  <c r="B46" i="6"/>
  <c r="B44" i="6"/>
  <c r="B43" i="6"/>
  <c r="B42" i="6"/>
  <c r="B41" i="6"/>
  <c r="B40" i="6"/>
  <c r="B33" i="6"/>
  <c r="B32" i="6"/>
  <c r="B31" i="6"/>
  <c r="B26" i="6"/>
  <c r="B23" i="6"/>
  <c r="B22" i="6"/>
  <c r="B21" i="6"/>
  <c r="B20" i="6"/>
  <c r="B15" i="6"/>
  <c r="B12" i="6"/>
  <c r="B11" i="6"/>
  <c r="B10" i="6"/>
  <c r="B9" i="6"/>
  <c r="B8" i="6"/>
  <c r="B46" i="1"/>
  <c r="B44" i="1"/>
  <c r="B43" i="1"/>
  <c r="B42" i="1"/>
  <c r="B41" i="1"/>
  <c r="B40" i="1"/>
  <c r="B33" i="1"/>
  <c r="B32" i="1"/>
  <c r="B31" i="1"/>
  <c r="B26" i="1"/>
  <c r="B23" i="1"/>
  <c r="B22" i="1"/>
  <c r="B21" i="1"/>
  <c r="B20" i="1"/>
  <c r="B15" i="1"/>
  <c r="B12" i="1"/>
  <c r="B11" i="1"/>
  <c r="B10" i="1"/>
  <c r="B9" i="1"/>
  <c r="B8" i="1"/>
</calcChain>
</file>

<file path=xl/sharedStrings.xml><?xml version="1.0" encoding="utf-8"?>
<sst xmlns="http://schemas.openxmlformats.org/spreadsheetml/2006/main" count="390" uniqueCount="25">
  <si>
    <t>総数</t>
  </si>
  <si>
    <t>全体</t>
  </si>
  <si>
    <t>男児</t>
  </si>
  <si>
    <t>女児</t>
  </si>
  <si>
    <t>件数</t>
    <rPh sb="0" eb="2">
      <t>ケンスウ</t>
    </rPh>
    <phoneticPr fontId="3"/>
  </si>
  <si>
    <t>*：全体の数値は、性別不明者も含む。</t>
    <rPh sb="2" eb="4">
      <t>ゼンタイ</t>
    </rPh>
    <rPh sb="5" eb="7">
      <t>スウチ</t>
    </rPh>
    <rPh sb="9" eb="11">
      <t>セイベツ</t>
    </rPh>
    <rPh sb="11" eb="14">
      <t>フメイシャ</t>
    </rPh>
    <rPh sb="15" eb="16">
      <t>フク</t>
    </rPh>
    <phoneticPr fontId="3"/>
  </si>
  <si>
    <t>ぜん鳴</t>
    <rPh sb="2" eb="3">
      <t>ナ</t>
    </rPh>
    <phoneticPr fontId="3"/>
  </si>
  <si>
    <t>ぜん鳴（かぜなし）</t>
    <rPh sb="2" eb="3">
      <t>ナ</t>
    </rPh>
    <phoneticPr fontId="3"/>
  </si>
  <si>
    <t>ぜん息</t>
    <rPh sb="2" eb="3">
      <t>イキ</t>
    </rPh>
    <phoneticPr fontId="3"/>
  </si>
  <si>
    <t>ぜん息（２年以内）</t>
    <rPh sb="2" eb="3">
      <t>ソク</t>
    </rPh>
    <rPh sb="5" eb="6">
      <t>ネン</t>
    </rPh>
    <rPh sb="6" eb="8">
      <t>イナイ</t>
    </rPh>
    <phoneticPr fontId="3"/>
  </si>
  <si>
    <t>ぜん鳴（かぜなし）＋ぜん息</t>
    <rPh sb="2" eb="3">
      <t>ナ</t>
    </rPh>
    <rPh sb="12" eb="13">
      <t>イキ</t>
    </rPh>
    <phoneticPr fontId="3"/>
  </si>
  <si>
    <t>％</t>
    <phoneticPr fontId="3"/>
  </si>
  <si>
    <t>かぜひき回数（５回以上）</t>
    <phoneticPr fontId="3"/>
  </si>
  <si>
    <t>30～34ppb(n=0)</t>
  </si>
  <si>
    <t>50～59ppb(n=0)</t>
  </si>
  <si>
    <t>0～4μg/m3(n=0)</t>
  </si>
  <si>
    <t>5～9μg/m3(n=0)</t>
  </si>
  <si>
    <t>35～39μg/m3(n=0)</t>
  </si>
  <si>
    <t>25～29ppb(n=0)</t>
  </si>
  <si>
    <t>40～49ppb(n=0)</t>
  </si>
  <si>
    <t>ＮＯ２</t>
  </si>
  <si>
    <t>合計</t>
  </si>
  <si>
    <t>ＮＯＸ</t>
  </si>
  <si>
    <t>ＳＯ２</t>
  </si>
  <si>
    <t>ＳＰＭ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</si>
</sst>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#,##0_ ;[Red]\-#,##0\ "/>
    <numFmt numFmtId="178" formatCode="#,##0_);[Red]\(#,##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32">
    <xf numFmtId="0" fontId="0" fillId="0" borderId="0" xfId="0"/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3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6" fillId="2" borderId="0" xfId="2" applyFont="1" applyFill="1" applyAlignment="1">
      <alignment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177" fontId="4" fillId="2" borderId="1" xfId="2" applyNumberFormat="1" applyFont="1" applyFill="1" applyBorder="1" applyAlignment="1" applyProtection="1">
      <alignment vertical="center"/>
      <protection locked="0"/>
    </xf>
    <xf numFmtId="177" fontId="4" fillId="2" borderId="1" xfId="2" applyNumberFormat="1" applyFont="1" applyFill="1" applyBorder="1" applyAlignment="1" applyProtection="1">
      <alignment horizontal="right" vertical="center"/>
      <protection locked="0"/>
    </xf>
    <xf numFmtId="176" fontId="4" fillId="2" borderId="1" xfId="1" applyNumberFormat="1" applyFont="1" applyFill="1" applyBorder="1" applyAlignment="1">
      <alignment horizontal="right" vertical="center"/>
    </xf>
    <xf numFmtId="177" fontId="4" fillId="2" borderId="3" xfId="2" applyNumberFormat="1" applyFont="1" applyFill="1" applyBorder="1" applyAlignment="1">
      <alignment vertical="center"/>
    </xf>
    <xf numFmtId="177" fontId="4" fillId="2" borderId="1" xfId="2" applyNumberFormat="1" applyFont="1" applyFill="1" applyBorder="1" applyAlignment="1">
      <alignment vertical="center"/>
    </xf>
    <xf numFmtId="177" fontId="5" fillId="2" borderId="1" xfId="2" applyNumberFormat="1" applyFont="1" applyFill="1" applyBorder="1" applyAlignment="1">
      <alignment horizontal="right"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0" fontId="4" fillId="3" borderId="1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178" fontId="4" fillId="3" borderId="1" xfId="2" applyNumberFormat="1" applyFont="1" applyFill="1" applyBorder="1" applyAlignment="1" applyProtection="1">
      <alignment vertical="center"/>
      <protection locked="0"/>
    </xf>
    <xf numFmtId="178" fontId="4" fillId="3" borderId="1" xfId="2" applyNumberFormat="1" applyFont="1" applyFill="1" applyBorder="1" applyAlignment="1" applyProtection="1">
      <alignment horizontal="right" vertical="center" wrapText="1"/>
      <protection locked="0"/>
    </xf>
    <xf numFmtId="178" fontId="4" fillId="3" borderId="1" xfId="2" applyNumberFormat="1" applyFont="1" applyFill="1" applyBorder="1" applyAlignment="1" applyProtection="1">
      <alignment vertical="center" wrapText="1"/>
      <protection locked="0"/>
    </xf>
    <xf numFmtId="178" fontId="4" fillId="2" borderId="1" xfId="2" applyNumberFormat="1" applyFont="1" applyFill="1" applyBorder="1" applyAlignment="1" applyProtection="1">
      <alignment vertical="center"/>
      <protection locked="0"/>
    </xf>
    <xf numFmtId="178" fontId="4" fillId="2" borderId="1" xfId="2" applyNumberFormat="1" applyFont="1" applyFill="1" applyBorder="1" applyAlignment="1" applyProtection="1">
      <alignment horizontal="right" vertical="center"/>
      <protection locked="0"/>
    </xf>
    <xf numFmtId="178" fontId="4" fillId="2" borderId="3" xfId="2" applyNumberFormat="1" applyFont="1" applyFill="1" applyBorder="1" applyAlignment="1">
      <alignment vertical="center"/>
    </xf>
    <xf numFmtId="178" fontId="4" fillId="2" borderId="1" xfId="2" applyNumberFormat="1" applyFont="1" applyFill="1" applyBorder="1" applyAlignment="1">
      <alignment vertical="center"/>
    </xf>
    <xf numFmtId="38" fontId="4" fillId="2" borderId="4" xfId="2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12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20</v>
      </c>
      <c r="C6" s="29" t="s">
        <v>0</v>
      </c>
      <c r="D6" s="30"/>
      <c r="E6" s="31"/>
      <c r="F6" s="29" t="s">
        <v>4</v>
      </c>
      <c r="G6" s="30"/>
      <c r="H6" s="31"/>
      <c r="I6" s="29" t="s">
        <v>11</v>
      </c>
      <c r="J6" s="30"/>
      <c r="K6" s="31"/>
    </row>
    <row r="7" spans="2:11" ht="15.95" customHeight="1">
      <c r="B7" s="28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tr">
        <f>CONCATENATE("0～4ppb","(n=",C8,")")</f>
        <v>0～4ppb(n=1926)</v>
      </c>
      <c r="C8" s="11">
        <v>1926</v>
      </c>
      <c r="D8" s="11">
        <v>924</v>
      </c>
      <c r="E8" s="11">
        <v>988</v>
      </c>
      <c r="F8" s="12">
        <v>156</v>
      </c>
      <c r="G8" s="12">
        <v>92</v>
      </c>
      <c r="H8" s="12">
        <v>63</v>
      </c>
      <c r="I8" s="13">
        <v>8.0996884735202492</v>
      </c>
      <c r="J8" s="13">
        <v>9.9567099567099575</v>
      </c>
      <c r="K8" s="13">
        <v>6.3765182186234819</v>
      </c>
    </row>
    <row r="9" spans="2:11" ht="15.95" customHeight="1">
      <c r="B9" s="2" t="str">
        <f>CONCATENATE("5～9ppb","(n=",C9,")")</f>
        <v>5～9ppb(n=13552)</v>
      </c>
      <c r="C9" s="11">
        <v>13552</v>
      </c>
      <c r="D9" s="11">
        <v>6840</v>
      </c>
      <c r="E9" s="11">
        <v>6636</v>
      </c>
      <c r="F9" s="12">
        <v>1592</v>
      </c>
      <c r="G9" s="12">
        <v>855</v>
      </c>
      <c r="H9" s="12">
        <v>730</v>
      </c>
      <c r="I9" s="13">
        <v>11.747343565525384</v>
      </c>
      <c r="J9" s="13">
        <v>12.5</v>
      </c>
      <c r="K9" s="13">
        <v>11.000602772754672</v>
      </c>
    </row>
    <row r="10" spans="2:11" ht="15.95" customHeight="1">
      <c r="B10" s="2" t="str">
        <f>CONCATENATE("10～14ppb","(n=",C10,")")</f>
        <v>10～14ppb(n=26499)</v>
      </c>
      <c r="C10" s="11">
        <v>26499</v>
      </c>
      <c r="D10" s="11">
        <v>13371</v>
      </c>
      <c r="E10" s="11">
        <v>13000</v>
      </c>
      <c r="F10" s="12">
        <v>3190</v>
      </c>
      <c r="G10" s="12">
        <v>1661</v>
      </c>
      <c r="H10" s="12">
        <v>1514</v>
      </c>
      <c r="I10" s="13">
        <v>12.038190120381902</v>
      </c>
      <c r="J10" s="13">
        <v>12.422406701069479</v>
      </c>
      <c r="K10" s="13">
        <v>11.646153846153846</v>
      </c>
    </row>
    <row r="11" spans="2:11" ht="15.95" customHeight="1">
      <c r="B11" s="2" t="str">
        <f>CONCATENATE("15～19ppb","(n=",C11,")")</f>
        <v>15～19ppb(n=22316)</v>
      </c>
      <c r="C11" s="11">
        <v>22316</v>
      </c>
      <c r="D11" s="11">
        <v>11361</v>
      </c>
      <c r="E11" s="11">
        <v>10821</v>
      </c>
      <c r="F11" s="12">
        <v>2884</v>
      </c>
      <c r="G11" s="12">
        <v>1522</v>
      </c>
      <c r="H11" s="12">
        <v>1347</v>
      </c>
      <c r="I11" s="13">
        <v>12.923462986198246</v>
      </c>
      <c r="J11" s="13">
        <v>13.396708036264412</v>
      </c>
      <c r="K11" s="13">
        <v>12.44801774327696</v>
      </c>
    </row>
    <row r="12" spans="2:11" ht="15.95" customHeight="1">
      <c r="B12" s="2" t="str">
        <f>CONCATENATE("20～24ppb","(n=",C12,")")</f>
        <v>20～24ppb(n=9268)</v>
      </c>
      <c r="C12" s="11">
        <v>9268</v>
      </c>
      <c r="D12" s="11">
        <v>4681</v>
      </c>
      <c r="E12" s="11">
        <v>4543</v>
      </c>
      <c r="F12" s="12">
        <v>1125</v>
      </c>
      <c r="G12" s="12">
        <v>616</v>
      </c>
      <c r="H12" s="12">
        <v>504</v>
      </c>
      <c r="I12" s="13">
        <v>12.138541217091065</v>
      </c>
      <c r="J12" s="13">
        <v>13.15958128604999</v>
      </c>
      <c r="K12" s="13">
        <v>11.093990755007704</v>
      </c>
    </row>
    <row r="13" spans="2:11" ht="15.95" customHeight="1">
      <c r="B13" s="2" t="s">
        <v>18</v>
      </c>
      <c r="C13" s="11"/>
      <c r="D13" s="11"/>
      <c r="E13" s="11"/>
      <c r="F13" s="12"/>
      <c r="G13" s="11"/>
      <c r="H13" s="11"/>
      <c r="I13" s="13"/>
      <c r="J13" s="13"/>
      <c r="K13" s="13"/>
    </row>
    <row r="14" spans="2:11" ht="15.95" customHeight="1">
      <c r="B14" s="2" t="s">
        <v>13</v>
      </c>
      <c r="C14" s="11"/>
      <c r="D14" s="11"/>
      <c r="E14" s="11"/>
      <c r="F14" s="12"/>
      <c r="G14" s="11"/>
      <c r="H14" s="11"/>
      <c r="I14" s="13"/>
      <c r="J14" s="13"/>
      <c r="K14" s="13"/>
    </row>
    <row r="15" spans="2:11" ht="15.95" customHeight="1">
      <c r="B15" s="2" t="str">
        <f>CONCATENATE("不明","(n=",C15,")")</f>
        <v>不明(n=220)</v>
      </c>
      <c r="C15" s="11">
        <v>220</v>
      </c>
      <c r="D15" s="11">
        <v>109</v>
      </c>
      <c r="E15" s="11">
        <v>108</v>
      </c>
      <c r="F15" s="12">
        <v>37</v>
      </c>
      <c r="G15" s="11">
        <v>21</v>
      </c>
      <c r="H15" s="11">
        <v>15</v>
      </c>
      <c r="I15" s="13">
        <v>16.818181818181817</v>
      </c>
      <c r="J15" s="13">
        <v>19.26605504587156</v>
      </c>
      <c r="K15" s="13">
        <v>13.888888888888889</v>
      </c>
    </row>
    <row r="16" spans="2:11" ht="15.95" customHeight="1">
      <c r="B16" s="1" t="s">
        <v>21</v>
      </c>
      <c r="C16" s="14">
        <v>73781</v>
      </c>
      <c r="D16" s="14">
        <v>37286</v>
      </c>
      <c r="E16" s="14">
        <v>36096</v>
      </c>
      <c r="F16" s="15">
        <v>8984</v>
      </c>
      <c r="G16" s="15">
        <v>4767</v>
      </c>
      <c r="H16" s="15">
        <v>4173</v>
      </c>
      <c r="I16" s="13">
        <v>12.176576625418468</v>
      </c>
      <c r="J16" s="13">
        <v>12.784959502226037</v>
      </c>
      <c r="K16" s="13">
        <v>11.560837765957446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7" t="s">
        <v>22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11</v>
      </c>
      <c r="J18" s="30"/>
      <c r="K18" s="31"/>
    </row>
    <row r="19" spans="2:11" ht="15.95" customHeight="1">
      <c r="B19" s="28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tr">
        <f>CONCATENATE("0～9ppb","(n=",C20,")")</f>
        <v>0～9ppb(n=6685)</v>
      </c>
      <c r="C20" s="11">
        <v>6685</v>
      </c>
      <c r="D20" s="12">
        <v>3292</v>
      </c>
      <c r="E20" s="12">
        <v>3348</v>
      </c>
      <c r="F20" s="12">
        <v>708</v>
      </c>
      <c r="G20" s="12">
        <v>383</v>
      </c>
      <c r="H20" s="12">
        <v>321</v>
      </c>
      <c r="I20" s="13">
        <v>10.590875093492896</v>
      </c>
      <c r="J20" s="13">
        <v>11.634264884568651</v>
      </c>
      <c r="K20" s="13">
        <v>9.5878136200716852</v>
      </c>
    </row>
    <row r="21" spans="2:11" ht="15.95" customHeight="1">
      <c r="B21" s="2" t="str">
        <f>CONCATENATE("10～19ppb","(n=",C21,")")</f>
        <v>10～19ppb(n=34292)</v>
      </c>
      <c r="C21" s="11">
        <v>34292</v>
      </c>
      <c r="D21" s="12">
        <v>17317</v>
      </c>
      <c r="E21" s="12">
        <v>16808</v>
      </c>
      <c r="F21" s="12">
        <v>4086</v>
      </c>
      <c r="G21" s="12">
        <v>2147</v>
      </c>
      <c r="H21" s="12">
        <v>1921</v>
      </c>
      <c r="I21" s="13">
        <v>11.915315525486994</v>
      </c>
      <c r="J21" s="13">
        <v>12.398221400935498</v>
      </c>
      <c r="K21" s="13">
        <v>11.429081389814375</v>
      </c>
    </row>
    <row r="22" spans="2:11" ht="15.95" customHeight="1">
      <c r="B22" s="2" t="str">
        <f>CONCATENATE("20～29ppb","(n=",C22,")")</f>
        <v>20～29ppb(n=30742)</v>
      </c>
      <c r="C22" s="11">
        <v>30742</v>
      </c>
      <c r="D22" s="12">
        <v>15623</v>
      </c>
      <c r="E22" s="12">
        <v>14942</v>
      </c>
      <c r="F22" s="12">
        <v>3937</v>
      </c>
      <c r="G22" s="12">
        <v>2085</v>
      </c>
      <c r="H22" s="12">
        <v>1832</v>
      </c>
      <c r="I22" s="13">
        <v>12.806583826686618</v>
      </c>
      <c r="J22" s="13">
        <v>13.345708250656084</v>
      </c>
      <c r="K22" s="13">
        <v>12.260741533931201</v>
      </c>
    </row>
    <row r="23" spans="2:11" ht="15.95" customHeight="1">
      <c r="B23" s="2" t="str">
        <f>CONCATENATE("30～39ppb","(n=",C23,")")</f>
        <v>30～39ppb(n=1842)</v>
      </c>
      <c r="C23" s="11">
        <v>1842</v>
      </c>
      <c r="D23" s="12">
        <v>945</v>
      </c>
      <c r="E23" s="12">
        <v>890</v>
      </c>
      <c r="F23" s="12">
        <v>216</v>
      </c>
      <c r="G23" s="12">
        <v>131</v>
      </c>
      <c r="H23" s="12">
        <v>84</v>
      </c>
      <c r="I23" s="13">
        <v>11.726384364820847</v>
      </c>
      <c r="J23" s="13">
        <v>13.862433862433862</v>
      </c>
      <c r="K23" s="13">
        <v>9.4382022471910112</v>
      </c>
    </row>
    <row r="24" spans="2:11" ht="15.95" customHeight="1">
      <c r="B24" s="2" t="s">
        <v>19</v>
      </c>
      <c r="C24" s="11"/>
      <c r="D24" s="12"/>
      <c r="E24" s="12"/>
      <c r="F24" s="12"/>
      <c r="G24" s="11"/>
      <c r="H24" s="11"/>
      <c r="I24" s="13"/>
      <c r="J24" s="13"/>
      <c r="K24" s="13"/>
    </row>
    <row r="25" spans="2:11" ht="15.95" customHeight="1">
      <c r="B25" s="2" t="s">
        <v>14</v>
      </c>
      <c r="C25" s="11"/>
      <c r="D25" s="12"/>
      <c r="E25" s="12"/>
      <c r="F25" s="12"/>
      <c r="G25" s="11"/>
      <c r="H25" s="11"/>
      <c r="I25" s="13"/>
      <c r="J25" s="13"/>
      <c r="K25" s="13"/>
    </row>
    <row r="26" spans="2:11" ht="15.95" customHeight="1">
      <c r="B26" s="2" t="str">
        <f>CONCATENATE("不明","(n=",C26,")")</f>
        <v>不明(n=220)</v>
      </c>
      <c r="C26" s="11">
        <v>220</v>
      </c>
      <c r="D26" s="12">
        <v>109</v>
      </c>
      <c r="E26" s="12">
        <v>108</v>
      </c>
      <c r="F26" s="12">
        <v>37</v>
      </c>
      <c r="G26" s="11">
        <v>21</v>
      </c>
      <c r="H26" s="11">
        <v>15</v>
      </c>
      <c r="I26" s="13">
        <v>16.818181818181817</v>
      </c>
      <c r="J26" s="13">
        <v>19.26605504587156</v>
      </c>
      <c r="K26" s="13">
        <v>13.888888888888889</v>
      </c>
    </row>
    <row r="27" spans="2:11" ht="15.95" customHeight="1">
      <c r="B27" s="1" t="s">
        <v>21</v>
      </c>
      <c r="C27" s="14">
        <v>73781</v>
      </c>
      <c r="D27" s="14">
        <v>37286</v>
      </c>
      <c r="E27" s="14">
        <v>36096</v>
      </c>
      <c r="F27" s="15">
        <v>8984</v>
      </c>
      <c r="G27" s="15">
        <v>4767</v>
      </c>
      <c r="H27" s="15">
        <v>4173</v>
      </c>
      <c r="I27" s="13">
        <v>12.176576625418468</v>
      </c>
      <c r="J27" s="13">
        <v>12.784959502226037</v>
      </c>
      <c r="K27" s="13">
        <v>11.560837765957446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7" t="s">
        <v>23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11</v>
      </c>
      <c r="J29" s="30"/>
      <c r="K29" s="31"/>
    </row>
    <row r="30" spans="2:11" ht="15.95" customHeight="1">
      <c r="B30" s="28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tr">
        <f>CONCATENATE("0～4ppb","(n=",C31,")")</f>
        <v>0～4ppb(n=69128)</v>
      </c>
      <c r="C31" s="11">
        <v>69128</v>
      </c>
      <c r="D31" s="12">
        <v>34943</v>
      </c>
      <c r="E31" s="12">
        <v>33816</v>
      </c>
      <c r="F31" s="12">
        <v>8417</v>
      </c>
      <c r="G31" s="12">
        <v>4460</v>
      </c>
      <c r="H31" s="12">
        <v>3918</v>
      </c>
      <c r="I31" s="13">
        <v>12.175963430158546</v>
      </c>
      <c r="J31" s="13">
        <v>12.763643648227113</v>
      </c>
      <c r="K31" s="13">
        <v>11.586231369765791</v>
      </c>
    </row>
    <row r="32" spans="2:11" ht="15.95" customHeight="1">
      <c r="B32" s="2" t="str">
        <f>CONCATENATE("5～9ppb","(n=",C32,")")</f>
        <v>5～9ppb(n=4433)</v>
      </c>
      <c r="C32" s="11">
        <v>4433</v>
      </c>
      <c r="D32" s="12">
        <v>2234</v>
      </c>
      <c r="E32" s="12">
        <v>2172</v>
      </c>
      <c r="F32" s="12">
        <v>530</v>
      </c>
      <c r="G32" s="12">
        <v>286</v>
      </c>
      <c r="H32" s="12">
        <v>240</v>
      </c>
      <c r="I32" s="13">
        <v>11.955786149334537</v>
      </c>
      <c r="J32" s="13">
        <v>12.802148612354522</v>
      </c>
      <c r="K32" s="13">
        <v>11.049723756906078</v>
      </c>
    </row>
    <row r="33" spans="2:11" ht="15.95" customHeight="1">
      <c r="B33" s="2" t="str">
        <f>CONCATENATE("不明","(n=",C33,")")</f>
        <v>不明(n=220)</v>
      </c>
      <c r="C33" s="11">
        <v>220</v>
      </c>
      <c r="D33" s="12">
        <v>109</v>
      </c>
      <c r="E33" s="12">
        <v>108</v>
      </c>
      <c r="F33" s="12">
        <v>37</v>
      </c>
      <c r="G33" s="11">
        <v>21</v>
      </c>
      <c r="H33" s="11">
        <v>15</v>
      </c>
      <c r="I33" s="13">
        <v>16.818181818181817</v>
      </c>
      <c r="J33" s="13">
        <v>19.26605504587156</v>
      </c>
      <c r="K33" s="13">
        <v>13.888888888888889</v>
      </c>
    </row>
    <row r="34" spans="2:11" ht="15.95" customHeight="1">
      <c r="B34" s="1" t="s">
        <v>21</v>
      </c>
      <c r="C34" s="15">
        <v>73781</v>
      </c>
      <c r="D34" s="15">
        <v>37286</v>
      </c>
      <c r="E34" s="15">
        <v>36096</v>
      </c>
      <c r="F34" s="15">
        <v>8984</v>
      </c>
      <c r="G34" s="15">
        <v>4767</v>
      </c>
      <c r="H34" s="15">
        <v>4173</v>
      </c>
      <c r="I34" s="13">
        <v>12.176576625418468</v>
      </c>
      <c r="J34" s="13">
        <v>12.784959502226037</v>
      </c>
      <c r="K34" s="13">
        <v>11.560837765957446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7" t="s">
        <v>24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11</v>
      </c>
      <c r="J36" s="30"/>
      <c r="K36" s="31"/>
    </row>
    <row r="37" spans="2:11" ht="15.95" customHeight="1">
      <c r="B37" s="28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15</v>
      </c>
      <c r="C38" s="11"/>
      <c r="D38" s="11"/>
      <c r="E38" s="11"/>
      <c r="F38" s="11"/>
      <c r="G38" s="11"/>
      <c r="H38" s="11"/>
      <c r="I38" s="13"/>
      <c r="J38" s="13"/>
      <c r="K38" s="13"/>
    </row>
    <row r="39" spans="2:11" ht="15.95" customHeight="1">
      <c r="B39" s="2" t="s">
        <v>16</v>
      </c>
      <c r="C39" s="11"/>
      <c r="D39" s="11"/>
      <c r="E39" s="11"/>
      <c r="F39" s="11"/>
      <c r="G39" s="16"/>
      <c r="H39" s="16"/>
      <c r="I39" s="13"/>
      <c r="J39" s="13"/>
      <c r="K39" s="13"/>
    </row>
    <row r="40" spans="2:11" ht="15.95" customHeight="1">
      <c r="B40" s="2" t="str">
        <f>CONCATENATE("10～14μg/m3","(n=",C40,")")</f>
        <v>10～14μg/m3(n=1623)</v>
      </c>
      <c r="C40" s="11">
        <v>1623</v>
      </c>
      <c r="D40" s="11">
        <v>793</v>
      </c>
      <c r="E40" s="11">
        <v>820</v>
      </c>
      <c r="F40" s="11">
        <v>218</v>
      </c>
      <c r="G40" s="16">
        <v>122</v>
      </c>
      <c r="H40" s="16">
        <v>96</v>
      </c>
      <c r="I40" s="13">
        <v>13.431916204559457</v>
      </c>
      <c r="J40" s="13">
        <v>15.384615384615385</v>
      </c>
      <c r="K40" s="13">
        <v>11.707317073170733</v>
      </c>
    </row>
    <row r="41" spans="2:11" ht="15.95" customHeight="1">
      <c r="B41" s="2" t="str">
        <f>CONCATENATE("15～19μg/m3","(n=",C41,")")</f>
        <v>15～19μg/m3(n=23371)</v>
      </c>
      <c r="C41" s="11">
        <v>23371</v>
      </c>
      <c r="D41" s="11">
        <v>11889</v>
      </c>
      <c r="E41" s="11">
        <v>11362</v>
      </c>
      <c r="F41" s="11">
        <v>2892</v>
      </c>
      <c r="G41" s="16">
        <v>1544</v>
      </c>
      <c r="H41" s="16">
        <v>1334</v>
      </c>
      <c r="I41" s="13">
        <v>12.374310042360189</v>
      </c>
      <c r="J41" s="13">
        <v>12.986794515939104</v>
      </c>
      <c r="K41" s="13">
        <v>11.740890688259109</v>
      </c>
    </row>
    <row r="42" spans="2:11" ht="15.95" customHeight="1">
      <c r="B42" s="2" t="str">
        <f>CONCATENATE("20～24μg/m3","(n=",C42,")")</f>
        <v>20～24μg/m3(n=42111)</v>
      </c>
      <c r="C42" s="11">
        <v>42111</v>
      </c>
      <c r="D42" s="11">
        <v>21275</v>
      </c>
      <c r="E42" s="11">
        <v>20614</v>
      </c>
      <c r="F42" s="11">
        <v>5124</v>
      </c>
      <c r="G42" s="16">
        <v>2679</v>
      </c>
      <c r="H42" s="16">
        <v>2423</v>
      </c>
      <c r="I42" s="13">
        <v>12.167842131509582</v>
      </c>
      <c r="J42" s="13">
        <v>12.592244418331374</v>
      </c>
      <c r="K42" s="13">
        <v>11.754147666634326</v>
      </c>
    </row>
    <row r="43" spans="2:11" ht="15.95" customHeight="1">
      <c r="B43" s="2" t="str">
        <f>CONCATENATE("25～29μg/m3","(n=",C43,")")</f>
        <v>25～29μg/m3(n=3451)</v>
      </c>
      <c r="C43" s="11">
        <v>3451</v>
      </c>
      <c r="D43" s="11">
        <v>1758</v>
      </c>
      <c r="E43" s="11">
        <v>1673</v>
      </c>
      <c r="F43" s="11">
        <v>460</v>
      </c>
      <c r="G43" s="11">
        <v>252</v>
      </c>
      <c r="H43" s="11">
        <v>202</v>
      </c>
      <c r="I43" s="13">
        <v>13.329469718922052</v>
      </c>
      <c r="J43" s="13">
        <v>14.334470989761092</v>
      </c>
      <c r="K43" s="13">
        <v>12.074118350268979</v>
      </c>
    </row>
    <row r="44" spans="2:11" ht="15.95" customHeight="1">
      <c r="B44" s="2" t="str">
        <f>CONCATENATE("30～34μg/m3","(n=",C44,")")</f>
        <v>30～34μg/m3(n=408)</v>
      </c>
      <c r="C44" s="11">
        <v>408</v>
      </c>
      <c r="D44" s="11">
        <v>210</v>
      </c>
      <c r="E44" s="11">
        <v>194</v>
      </c>
      <c r="F44" s="11">
        <v>45</v>
      </c>
      <c r="G44" s="11">
        <v>31</v>
      </c>
      <c r="H44" s="11">
        <v>14</v>
      </c>
      <c r="I44" s="13">
        <v>11.029411764705882</v>
      </c>
      <c r="J44" s="13">
        <v>14.761904761904763</v>
      </c>
      <c r="K44" s="13">
        <v>7.216494845360824</v>
      </c>
    </row>
    <row r="45" spans="2:11" ht="15.95" customHeight="1">
      <c r="B45" s="2" t="s">
        <v>17</v>
      </c>
      <c r="C45" s="11"/>
      <c r="D45" s="17"/>
      <c r="E45" s="17"/>
      <c r="F45" s="11"/>
      <c r="G45" s="17"/>
      <c r="H45" s="17"/>
      <c r="I45" s="13"/>
      <c r="J45" s="13"/>
      <c r="K45" s="13"/>
    </row>
    <row r="46" spans="2:11" ht="15.95" customHeight="1">
      <c r="B46" s="2" t="str">
        <f>CONCATENATE("不明","(n=",C46,")")</f>
        <v>不明(n=2817)</v>
      </c>
      <c r="C46" s="11">
        <v>2817</v>
      </c>
      <c r="D46" s="11">
        <v>1361</v>
      </c>
      <c r="E46" s="11">
        <v>1433</v>
      </c>
      <c r="F46" s="11">
        <v>245</v>
      </c>
      <c r="G46" s="11">
        <v>139</v>
      </c>
      <c r="H46" s="11">
        <v>104</v>
      </c>
      <c r="I46" s="13">
        <v>8.6971955981540638</v>
      </c>
      <c r="J46" s="13">
        <v>10.213078618662747</v>
      </c>
      <c r="K46" s="13">
        <v>7.2575017445917656</v>
      </c>
    </row>
    <row r="47" spans="2:11" ht="15.95" customHeight="1">
      <c r="B47" s="1" t="s">
        <v>21</v>
      </c>
      <c r="C47" s="15">
        <v>73781</v>
      </c>
      <c r="D47" s="15">
        <v>37286</v>
      </c>
      <c r="E47" s="15">
        <v>36096</v>
      </c>
      <c r="F47" s="15">
        <v>8984</v>
      </c>
      <c r="G47" s="15">
        <v>4767</v>
      </c>
      <c r="H47" s="15">
        <v>4173</v>
      </c>
      <c r="I47" s="13">
        <v>12.176576625418468</v>
      </c>
      <c r="J47" s="13">
        <v>12.784959502226037</v>
      </c>
      <c r="K47" s="13">
        <v>11.560837765957446</v>
      </c>
    </row>
    <row r="48" spans="2:11" ht="15.95" customHeight="1">
      <c r="B48" s="4" t="s">
        <v>5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6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20</v>
      </c>
      <c r="C6" s="29" t="s">
        <v>0</v>
      </c>
      <c r="D6" s="30"/>
      <c r="E6" s="31"/>
      <c r="F6" s="29" t="s">
        <v>4</v>
      </c>
      <c r="G6" s="30"/>
      <c r="H6" s="31"/>
      <c r="I6" s="29" t="s">
        <v>11</v>
      </c>
      <c r="J6" s="30"/>
      <c r="K6" s="31"/>
    </row>
    <row r="7" spans="2:11" ht="15.95" customHeight="1">
      <c r="B7" s="28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tr">
        <f>CONCATENATE("0～4ppb","(n=",C8,")")</f>
        <v>0～4ppb(n=1926)</v>
      </c>
      <c r="C8" s="11">
        <v>1926</v>
      </c>
      <c r="D8" s="11">
        <v>924</v>
      </c>
      <c r="E8" s="11">
        <v>988</v>
      </c>
      <c r="F8" s="12">
        <v>390</v>
      </c>
      <c r="G8" s="12">
        <v>217</v>
      </c>
      <c r="H8" s="12">
        <v>171</v>
      </c>
      <c r="I8" s="13">
        <v>20.249221183800621</v>
      </c>
      <c r="J8" s="13">
        <v>23.484848484848484</v>
      </c>
      <c r="K8" s="13">
        <v>17.307692307692307</v>
      </c>
    </row>
    <row r="9" spans="2:11" ht="15.95" customHeight="1">
      <c r="B9" s="2" t="str">
        <f>CONCATENATE("5～9ppb","(n=",C9,")")</f>
        <v>5～9ppb(n=13552)</v>
      </c>
      <c r="C9" s="11">
        <v>13552</v>
      </c>
      <c r="D9" s="11">
        <v>6840</v>
      </c>
      <c r="E9" s="11">
        <v>6636</v>
      </c>
      <c r="F9" s="12">
        <v>2342</v>
      </c>
      <c r="G9" s="12">
        <v>1359</v>
      </c>
      <c r="H9" s="12">
        <v>966</v>
      </c>
      <c r="I9" s="13">
        <v>17.281582054309329</v>
      </c>
      <c r="J9" s="13">
        <v>19.868421052631579</v>
      </c>
      <c r="K9" s="13">
        <v>14.556962025316455</v>
      </c>
    </row>
    <row r="10" spans="2:11" ht="15.95" customHeight="1">
      <c r="B10" s="2" t="str">
        <f>CONCATENATE("10～14ppb","(n=",C10,")")</f>
        <v>10～14ppb(n=26499)</v>
      </c>
      <c r="C10" s="11">
        <v>26499</v>
      </c>
      <c r="D10" s="11">
        <v>13371</v>
      </c>
      <c r="E10" s="11">
        <v>13000</v>
      </c>
      <c r="F10" s="12">
        <v>4247</v>
      </c>
      <c r="G10" s="12">
        <v>2399</v>
      </c>
      <c r="H10" s="12">
        <v>1825</v>
      </c>
      <c r="I10" s="13">
        <v>16.027019887542927</v>
      </c>
      <c r="J10" s="13">
        <v>17.941814374392344</v>
      </c>
      <c r="K10" s="13">
        <v>14.038461538461538</v>
      </c>
    </row>
    <row r="11" spans="2:11" ht="15.95" customHeight="1">
      <c r="B11" s="2" t="str">
        <f>CONCATENATE("15～19ppb","(n=",C11,")")</f>
        <v>15～19ppb(n=22316)</v>
      </c>
      <c r="C11" s="11">
        <v>22316</v>
      </c>
      <c r="D11" s="11">
        <v>11361</v>
      </c>
      <c r="E11" s="11">
        <v>10821</v>
      </c>
      <c r="F11" s="12">
        <v>3202</v>
      </c>
      <c r="G11" s="12">
        <v>1849</v>
      </c>
      <c r="H11" s="12">
        <v>1328</v>
      </c>
      <c r="I11" s="13">
        <v>14.34844954292884</v>
      </c>
      <c r="J11" s="13">
        <v>16.274975794384297</v>
      </c>
      <c r="K11" s="13">
        <v>12.272433231679141</v>
      </c>
    </row>
    <row r="12" spans="2:11" ht="15.95" customHeight="1">
      <c r="B12" s="2" t="str">
        <f>CONCATENATE("20～24ppb","(n=",C12,")")</f>
        <v>20～24ppb(n=9268)</v>
      </c>
      <c r="C12" s="11">
        <v>9268</v>
      </c>
      <c r="D12" s="11">
        <v>4681</v>
      </c>
      <c r="E12" s="11">
        <v>4543</v>
      </c>
      <c r="F12" s="12">
        <v>1277</v>
      </c>
      <c r="G12" s="12">
        <v>739</v>
      </c>
      <c r="H12" s="12">
        <v>529</v>
      </c>
      <c r="I12" s="13">
        <v>13.778593008200261</v>
      </c>
      <c r="J12" s="13">
        <v>15.787224951933348</v>
      </c>
      <c r="K12" s="13">
        <v>11.644287915474356</v>
      </c>
    </row>
    <row r="13" spans="2:11" ht="15.95" customHeight="1">
      <c r="B13" s="2" t="s">
        <v>18</v>
      </c>
      <c r="C13" s="11"/>
      <c r="D13" s="11"/>
      <c r="E13" s="11"/>
      <c r="F13" s="12"/>
      <c r="G13" s="11"/>
      <c r="H13" s="11"/>
      <c r="I13" s="13"/>
      <c r="J13" s="13"/>
      <c r="K13" s="13"/>
    </row>
    <row r="14" spans="2:11" ht="15.95" customHeight="1">
      <c r="B14" s="2" t="s">
        <v>13</v>
      </c>
      <c r="C14" s="11"/>
      <c r="D14" s="11"/>
      <c r="E14" s="11"/>
      <c r="F14" s="12"/>
      <c r="G14" s="11"/>
      <c r="H14" s="11"/>
      <c r="I14" s="13"/>
      <c r="J14" s="13"/>
      <c r="K14" s="13"/>
    </row>
    <row r="15" spans="2:11" ht="15.95" customHeight="1">
      <c r="B15" s="2" t="str">
        <f>CONCATENATE("不明","(n=",C15,")")</f>
        <v>不明(n=220)</v>
      </c>
      <c r="C15" s="11">
        <v>220</v>
      </c>
      <c r="D15" s="11">
        <v>109</v>
      </c>
      <c r="E15" s="11">
        <v>108</v>
      </c>
      <c r="F15" s="12">
        <v>38</v>
      </c>
      <c r="G15" s="11">
        <v>17</v>
      </c>
      <c r="H15" s="11">
        <v>21</v>
      </c>
      <c r="I15" s="13">
        <v>17.272727272727273</v>
      </c>
      <c r="J15" s="13">
        <v>15.596330275229359</v>
      </c>
      <c r="K15" s="13">
        <v>19.444444444444446</v>
      </c>
    </row>
    <row r="16" spans="2:11" ht="15.95" customHeight="1">
      <c r="B16" s="1" t="s">
        <v>21</v>
      </c>
      <c r="C16" s="14">
        <v>73781</v>
      </c>
      <c r="D16" s="14">
        <v>37286</v>
      </c>
      <c r="E16" s="14">
        <v>36096</v>
      </c>
      <c r="F16" s="15">
        <v>11496</v>
      </c>
      <c r="G16" s="15">
        <v>6580</v>
      </c>
      <c r="H16" s="15">
        <v>4840</v>
      </c>
      <c r="I16" s="13">
        <v>15.58124720456486</v>
      </c>
      <c r="J16" s="13">
        <v>17.647374349621842</v>
      </c>
      <c r="K16" s="13">
        <v>13.408687943262413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7" t="s">
        <v>22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11</v>
      </c>
      <c r="J18" s="30"/>
      <c r="K18" s="31"/>
    </row>
    <row r="19" spans="2:11" ht="15.95" customHeight="1">
      <c r="B19" s="28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tr">
        <f>CONCATENATE("0～9ppb","(n=",C20,")")</f>
        <v>0～9ppb(n=6685)</v>
      </c>
      <c r="C20" s="11">
        <v>6685</v>
      </c>
      <c r="D20" s="12">
        <v>3292</v>
      </c>
      <c r="E20" s="12">
        <v>3348</v>
      </c>
      <c r="F20" s="12">
        <v>1272</v>
      </c>
      <c r="G20" s="12">
        <v>705</v>
      </c>
      <c r="H20" s="12">
        <v>558</v>
      </c>
      <c r="I20" s="13">
        <v>19.027673896783845</v>
      </c>
      <c r="J20" s="13">
        <v>21.415552855407046</v>
      </c>
      <c r="K20" s="13">
        <v>16.666666666666664</v>
      </c>
    </row>
    <row r="21" spans="2:11" ht="15.95" customHeight="1">
      <c r="B21" s="2" t="str">
        <f>CONCATENATE("10～19ppb","(n=",C21,")")</f>
        <v>10～19ppb(n=34292)</v>
      </c>
      <c r="C21" s="11">
        <v>34292</v>
      </c>
      <c r="D21" s="12">
        <v>17317</v>
      </c>
      <c r="E21" s="12">
        <v>16808</v>
      </c>
      <c r="F21" s="12">
        <v>5528</v>
      </c>
      <c r="G21" s="12">
        <v>3164</v>
      </c>
      <c r="H21" s="12">
        <v>2332</v>
      </c>
      <c r="I21" s="13">
        <v>16.120377930712703</v>
      </c>
      <c r="J21" s="13">
        <v>18.271063117168101</v>
      </c>
      <c r="K21" s="13">
        <v>13.874345549738221</v>
      </c>
    </row>
    <row r="22" spans="2:11" ht="15.95" customHeight="1">
      <c r="B22" s="2" t="str">
        <f>CONCATENATE("20～29ppb","(n=",C22,")")</f>
        <v>20～29ppb(n=30742)</v>
      </c>
      <c r="C22" s="11">
        <v>30742</v>
      </c>
      <c r="D22" s="12">
        <v>15623</v>
      </c>
      <c r="E22" s="12">
        <v>14942</v>
      </c>
      <c r="F22" s="12">
        <v>4412</v>
      </c>
      <c r="G22" s="12">
        <v>2544</v>
      </c>
      <c r="H22" s="12">
        <v>1834</v>
      </c>
      <c r="I22" s="13">
        <v>14.351701255611216</v>
      </c>
      <c r="J22" s="13">
        <v>16.283684311591884</v>
      </c>
      <c r="K22" s="13">
        <v>12.274126622942044</v>
      </c>
    </row>
    <row r="23" spans="2:11" ht="15.95" customHeight="1">
      <c r="B23" s="2" t="str">
        <f>CONCATENATE("30～39ppb","(n=",C23,")")</f>
        <v>30～39ppb(n=1842)</v>
      </c>
      <c r="C23" s="11">
        <v>1842</v>
      </c>
      <c r="D23" s="12">
        <v>945</v>
      </c>
      <c r="E23" s="12">
        <v>890</v>
      </c>
      <c r="F23" s="12">
        <v>246</v>
      </c>
      <c r="G23" s="12">
        <v>150</v>
      </c>
      <c r="H23" s="12">
        <v>95</v>
      </c>
      <c r="I23" s="13">
        <v>13.355048859934854</v>
      </c>
      <c r="J23" s="13">
        <v>15.873015873015872</v>
      </c>
      <c r="K23" s="13">
        <v>10.674157303370785</v>
      </c>
    </row>
    <row r="24" spans="2:11" ht="15.95" customHeight="1">
      <c r="B24" s="2" t="s">
        <v>19</v>
      </c>
      <c r="C24" s="11"/>
      <c r="D24" s="12"/>
      <c r="E24" s="12"/>
      <c r="F24" s="12"/>
      <c r="G24" s="11"/>
      <c r="H24" s="11"/>
      <c r="I24" s="13"/>
      <c r="J24" s="13"/>
      <c r="K24" s="13"/>
    </row>
    <row r="25" spans="2:11" ht="15.95" customHeight="1">
      <c r="B25" s="2" t="s">
        <v>14</v>
      </c>
      <c r="C25" s="11"/>
      <c r="D25" s="12"/>
      <c r="E25" s="12"/>
      <c r="F25" s="12"/>
      <c r="G25" s="11"/>
      <c r="H25" s="11"/>
      <c r="I25" s="13"/>
      <c r="J25" s="13"/>
      <c r="K25" s="13"/>
    </row>
    <row r="26" spans="2:11" ht="15.95" customHeight="1">
      <c r="B26" s="2" t="str">
        <f>CONCATENATE("不明","(n=",C26,")")</f>
        <v>不明(n=220)</v>
      </c>
      <c r="C26" s="11">
        <v>220</v>
      </c>
      <c r="D26" s="12">
        <v>109</v>
      </c>
      <c r="E26" s="12">
        <v>108</v>
      </c>
      <c r="F26" s="12">
        <v>38</v>
      </c>
      <c r="G26" s="11">
        <v>17</v>
      </c>
      <c r="H26" s="11">
        <v>21</v>
      </c>
      <c r="I26" s="13">
        <v>17.272727272727273</v>
      </c>
      <c r="J26" s="13">
        <v>15.596330275229359</v>
      </c>
      <c r="K26" s="13">
        <v>19.444444444444446</v>
      </c>
    </row>
    <row r="27" spans="2:11" ht="15.95" customHeight="1">
      <c r="B27" s="1" t="s">
        <v>21</v>
      </c>
      <c r="C27" s="14">
        <v>73781</v>
      </c>
      <c r="D27" s="14">
        <v>37286</v>
      </c>
      <c r="E27" s="14">
        <v>36096</v>
      </c>
      <c r="F27" s="15">
        <v>11496</v>
      </c>
      <c r="G27" s="15">
        <v>6580</v>
      </c>
      <c r="H27" s="15">
        <v>4840</v>
      </c>
      <c r="I27" s="13">
        <v>15.58124720456486</v>
      </c>
      <c r="J27" s="13">
        <v>17.647374349621842</v>
      </c>
      <c r="K27" s="13">
        <v>13.408687943262413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7" t="s">
        <v>23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11</v>
      </c>
      <c r="J29" s="30"/>
      <c r="K29" s="31"/>
    </row>
    <row r="30" spans="2:11" ht="15.95" customHeight="1">
      <c r="B30" s="28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tr">
        <f>CONCATENATE("0～4ppb","(n=",C31,")")</f>
        <v>0～4ppb(n=69128)</v>
      </c>
      <c r="C31" s="11">
        <v>69128</v>
      </c>
      <c r="D31" s="12">
        <v>34943</v>
      </c>
      <c r="E31" s="12">
        <v>33816</v>
      </c>
      <c r="F31" s="12">
        <v>10831</v>
      </c>
      <c r="G31" s="12">
        <v>6200</v>
      </c>
      <c r="H31" s="12">
        <v>4562</v>
      </c>
      <c r="I31" s="13">
        <v>15.668036106932067</v>
      </c>
      <c r="J31" s="13">
        <v>17.743181753140831</v>
      </c>
      <c r="K31" s="13">
        <v>13.49065531109534</v>
      </c>
    </row>
    <row r="32" spans="2:11" ht="15.95" customHeight="1">
      <c r="B32" s="2" t="str">
        <f>CONCATENATE("5～9ppb","(n=",C32,")")</f>
        <v>5～9ppb(n=4433)</v>
      </c>
      <c r="C32" s="11">
        <v>4433</v>
      </c>
      <c r="D32" s="12">
        <v>2234</v>
      </c>
      <c r="E32" s="12">
        <v>2172</v>
      </c>
      <c r="F32" s="12">
        <v>627</v>
      </c>
      <c r="G32" s="12">
        <v>363</v>
      </c>
      <c r="H32" s="12">
        <v>257</v>
      </c>
      <c r="I32" s="13">
        <v>14.143920595533499</v>
      </c>
      <c r="J32" s="13">
        <v>16.248880931065354</v>
      </c>
      <c r="K32" s="13">
        <v>11.832412523020258</v>
      </c>
    </row>
    <row r="33" spans="2:11" ht="15.95" customHeight="1">
      <c r="B33" s="2" t="str">
        <f>CONCATENATE("不明","(n=",C33,")")</f>
        <v>不明(n=220)</v>
      </c>
      <c r="C33" s="11">
        <v>220</v>
      </c>
      <c r="D33" s="12">
        <v>109</v>
      </c>
      <c r="E33" s="12">
        <v>108</v>
      </c>
      <c r="F33" s="12">
        <v>38</v>
      </c>
      <c r="G33" s="11">
        <v>17</v>
      </c>
      <c r="H33" s="11">
        <v>21</v>
      </c>
      <c r="I33" s="13">
        <v>17.272727272727273</v>
      </c>
      <c r="J33" s="13">
        <v>15.596330275229359</v>
      </c>
      <c r="K33" s="13">
        <v>19.444444444444446</v>
      </c>
    </row>
    <row r="34" spans="2:11" ht="15.95" customHeight="1">
      <c r="B34" s="1" t="s">
        <v>21</v>
      </c>
      <c r="C34" s="15">
        <v>73781</v>
      </c>
      <c r="D34" s="15">
        <v>37286</v>
      </c>
      <c r="E34" s="15">
        <v>36096</v>
      </c>
      <c r="F34" s="15">
        <v>11496</v>
      </c>
      <c r="G34" s="15">
        <v>6580</v>
      </c>
      <c r="H34" s="15">
        <v>4840</v>
      </c>
      <c r="I34" s="13">
        <v>15.58124720456486</v>
      </c>
      <c r="J34" s="13">
        <v>17.647374349621842</v>
      </c>
      <c r="K34" s="13">
        <v>13.408687943262413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7" t="s">
        <v>24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11</v>
      </c>
      <c r="J36" s="30"/>
      <c r="K36" s="31"/>
    </row>
    <row r="37" spans="2:11" ht="15.95" customHeight="1">
      <c r="B37" s="28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15</v>
      </c>
      <c r="C38" s="11"/>
      <c r="D38" s="11"/>
      <c r="E38" s="11"/>
      <c r="F38" s="11"/>
      <c r="G38" s="11"/>
      <c r="H38" s="11"/>
      <c r="I38" s="13"/>
      <c r="J38" s="13"/>
      <c r="K38" s="13"/>
    </row>
    <row r="39" spans="2:11" ht="15.95" customHeight="1">
      <c r="B39" s="2" t="s">
        <v>16</v>
      </c>
      <c r="C39" s="11"/>
      <c r="D39" s="11"/>
      <c r="E39" s="11"/>
      <c r="F39" s="11"/>
      <c r="G39" s="16"/>
      <c r="H39" s="16"/>
      <c r="I39" s="13"/>
      <c r="J39" s="13"/>
      <c r="K39" s="13"/>
    </row>
    <row r="40" spans="2:11" ht="15.95" customHeight="1">
      <c r="B40" s="2" t="str">
        <f>CONCATENATE("10～14μg/m3","(n=",C40,")")</f>
        <v>10～14μg/m3(n=1623)</v>
      </c>
      <c r="C40" s="11">
        <v>1623</v>
      </c>
      <c r="D40" s="11">
        <v>793</v>
      </c>
      <c r="E40" s="11">
        <v>820</v>
      </c>
      <c r="F40" s="11">
        <v>291</v>
      </c>
      <c r="G40" s="16">
        <v>175</v>
      </c>
      <c r="H40" s="16">
        <v>114</v>
      </c>
      <c r="I40" s="13">
        <v>17.929759704251385</v>
      </c>
      <c r="J40" s="13">
        <v>22.068095838587642</v>
      </c>
      <c r="K40" s="13">
        <v>13.902439024390246</v>
      </c>
    </row>
    <row r="41" spans="2:11" ht="15.95" customHeight="1">
      <c r="B41" s="2" t="str">
        <f>CONCATENATE("15～19μg/m3","(n=",C41,")")</f>
        <v>15～19μg/m3(n=23371)</v>
      </c>
      <c r="C41" s="11">
        <v>23371</v>
      </c>
      <c r="D41" s="11">
        <v>11889</v>
      </c>
      <c r="E41" s="11">
        <v>11362</v>
      </c>
      <c r="F41" s="11">
        <v>3851</v>
      </c>
      <c r="G41" s="16">
        <v>2199</v>
      </c>
      <c r="H41" s="16">
        <v>1624</v>
      </c>
      <c r="I41" s="13">
        <v>16.477686021137309</v>
      </c>
      <c r="J41" s="13">
        <v>18.496088821599798</v>
      </c>
      <c r="K41" s="13">
        <v>14.293258229185001</v>
      </c>
    </row>
    <row r="42" spans="2:11" ht="15.95" customHeight="1">
      <c r="B42" s="2" t="str">
        <f>CONCATENATE("20～24μg/m3","(n=",C42,")")</f>
        <v>20～24μg/m3(n=42111)</v>
      </c>
      <c r="C42" s="11">
        <v>42111</v>
      </c>
      <c r="D42" s="11">
        <v>21275</v>
      </c>
      <c r="E42" s="11">
        <v>20614</v>
      </c>
      <c r="F42" s="11">
        <v>6287</v>
      </c>
      <c r="G42" s="16">
        <v>3615</v>
      </c>
      <c r="H42" s="16">
        <v>2636</v>
      </c>
      <c r="I42" s="13">
        <v>14.92959084324761</v>
      </c>
      <c r="J42" s="13">
        <v>16.991774383078731</v>
      </c>
      <c r="K42" s="13">
        <v>12.787426021150674</v>
      </c>
    </row>
    <row r="43" spans="2:11" ht="15.95" customHeight="1">
      <c r="B43" s="2" t="str">
        <f>CONCATENATE("25～29μg/m3","(n=",C43,")")</f>
        <v>25～29μg/m3(n=3451)</v>
      </c>
      <c r="C43" s="11">
        <v>3451</v>
      </c>
      <c r="D43" s="11">
        <v>1758</v>
      </c>
      <c r="E43" s="11">
        <v>1673</v>
      </c>
      <c r="F43" s="11">
        <v>500</v>
      </c>
      <c r="G43" s="11">
        <v>288</v>
      </c>
      <c r="H43" s="11">
        <v>204</v>
      </c>
      <c r="I43" s="13">
        <v>14.488554042306578</v>
      </c>
      <c r="J43" s="13">
        <v>16.382252559726961</v>
      </c>
      <c r="K43" s="13">
        <v>12.193664076509265</v>
      </c>
    </row>
    <row r="44" spans="2:11" ht="15.95" customHeight="1">
      <c r="B44" s="2" t="str">
        <f>CONCATENATE("30～34μg/m3","(n=",C44,")")</f>
        <v>30～34μg/m3(n=408)</v>
      </c>
      <c r="C44" s="11">
        <v>408</v>
      </c>
      <c r="D44" s="11">
        <v>210</v>
      </c>
      <c r="E44" s="11">
        <v>194</v>
      </c>
      <c r="F44" s="11">
        <v>50</v>
      </c>
      <c r="G44" s="11">
        <v>34</v>
      </c>
      <c r="H44" s="11">
        <v>15</v>
      </c>
      <c r="I44" s="13">
        <v>12.254901960784313</v>
      </c>
      <c r="J44" s="13">
        <v>16.19047619047619</v>
      </c>
      <c r="K44" s="13">
        <v>7.731958762886598</v>
      </c>
    </row>
    <row r="45" spans="2:11" ht="15.95" customHeight="1">
      <c r="B45" s="2" t="s">
        <v>17</v>
      </c>
      <c r="C45" s="11"/>
      <c r="D45" s="17"/>
      <c r="E45" s="17"/>
      <c r="F45" s="11"/>
      <c r="G45" s="17"/>
      <c r="H45" s="17"/>
      <c r="I45" s="13"/>
      <c r="J45" s="13"/>
      <c r="K45" s="13"/>
    </row>
    <row r="46" spans="2:11" ht="15.95" customHeight="1">
      <c r="B46" s="2" t="str">
        <f>CONCATENATE("不明","(n=",C46,")")</f>
        <v>不明(n=2817)</v>
      </c>
      <c r="C46" s="11">
        <v>2817</v>
      </c>
      <c r="D46" s="11">
        <v>1361</v>
      </c>
      <c r="E46" s="11">
        <v>1433</v>
      </c>
      <c r="F46" s="11">
        <v>517</v>
      </c>
      <c r="G46" s="11">
        <v>269</v>
      </c>
      <c r="H46" s="11">
        <v>247</v>
      </c>
      <c r="I46" s="13">
        <v>18.352857649982251</v>
      </c>
      <c r="J46" s="13">
        <v>19.764878765613521</v>
      </c>
      <c r="K46" s="13">
        <v>17.236566643405443</v>
      </c>
    </row>
    <row r="47" spans="2:11" ht="15.95" customHeight="1">
      <c r="B47" s="1" t="s">
        <v>21</v>
      </c>
      <c r="C47" s="15">
        <v>73781</v>
      </c>
      <c r="D47" s="15">
        <v>37286</v>
      </c>
      <c r="E47" s="15">
        <v>36096</v>
      </c>
      <c r="F47" s="15">
        <v>11496</v>
      </c>
      <c r="G47" s="15">
        <v>6580</v>
      </c>
      <c r="H47" s="15">
        <v>4840</v>
      </c>
      <c r="I47" s="13">
        <v>15.58124720456486</v>
      </c>
      <c r="J47" s="13">
        <v>17.647374349621842</v>
      </c>
      <c r="K47" s="13">
        <v>13.408687943262413</v>
      </c>
    </row>
    <row r="48" spans="2:11" ht="15.95" customHeight="1">
      <c r="B48" s="4" t="s">
        <v>5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1:K48"/>
  <sheetViews>
    <sheetView workbookViewId="0">
      <selection activeCell="C49" sqref="C49"/>
    </sheetView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7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20</v>
      </c>
      <c r="C6" s="29" t="s">
        <v>0</v>
      </c>
      <c r="D6" s="30"/>
      <c r="E6" s="31"/>
      <c r="F6" s="29" t="s">
        <v>4</v>
      </c>
      <c r="G6" s="30"/>
      <c r="H6" s="31"/>
      <c r="I6" s="29" t="s">
        <v>11</v>
      </c>
      <c r="J6" s="30"/>
      <c r="K6" s="31"/>
    </row>
    <row r="7" spans="2:11" ht="15.95" customHeight="1">
      <c r="B7" s="28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18" t="str">
        <f>CONCATENATE("0～4ppb","(n=",C8,")")</f>
        <v>0～4ppb(n=1926)</v>
      </c>
      <c r="C8" s="20">
        <v>1926</v>
      </c>
      <c r="D8" s="20">
        <v>924</v>
      </c>
      <c r="E8" s="20">
        <v>988</v>
      </c>
      <c r="F8" s="21">
        <v>65</v>
      </c>
      <c r="G8" s="21">
        <v>33</v>
      </c>
      <c r="H8" s="21">
        <v>32</v>
      </c>
      <c r="I8" s="19">
        <v>3.3748701973001038</v>
      </c>
      <c r="J8" s="19">
        <v>3.5714285714285712</v>
      </c>
      <c r="K8" s="19">
        <v>3.2388663967611335</v>
      </c>
    </row>
    <row r="9" spans="2:11" ht="15.95" customHeight="1">
      <c r="B9" s="18" t="str">
        <f>CONCATENATE("5～9ppb","(n=",C9,")")</f>
        <v>5～9ppb(n=13552)</v>
      </c>
      <c r="C9" s="20">
        <v>13552</v>
      </c>
      <c r="D9" s="20">
        <v>6840</v>
      </c>
      <c r="E9" s="20">
        <v>6636</v>
      </c>
      <c r="F9" s="21">
        <v>428</v>
      </c>
      <c r="G9" s="21">
        <v>272</v>
      </c>
      <c r="H9" s="21">
        <v>152</v>
      </c>
      <c r="I9" s="19">
        <v>3.1582054309327035</v>
      </c>
      <c r="J9" s="19">
        <v>3.9766081871345031</v>
      </c>
      <c r="K9" s="19">
        <v>2.2905364677516573</v>
      </c>
    </row>
    <row r="10" spans="2:11" ht="15.95" customHeight="1">
      <c r="B10" s="18" t="str">
        <f>CONCATENATE("10～14ppb","(n=",C10,")")</f>
        <v>10～14ppb(n=26499)</v>
      </c>
      <c r="C10" s="20">
        <v>26499</v>
      </c>
      <c r="D10" s="20">
        <v>13371</v>
      </c>
      <c r="E10" s="20">
        <v>13000</v>
      </c>
      <c r="F10" s="21">
        <v>792</v>
      </c>
      <c r="G10" s="21">
        <v>456</v>
      </c>
      <c r="H10" s="21">
        <v>333</v>
      </c>
      <c r="I10" s="19">
        <v>2.9887920298879203</v>
      </c>
      <c r="J10" s="19">
        <v>3.4103657168498986</v>
      </c>
      <c r="K10" s="19">
        <v>2.5615384615384618</v>
      </c>
    </row>
    <row r="11" spans="2:11" ht="15.95" customHeight="1">
      <c r="B11" s="18" t="str">
        <f>CONCATENATE("15～19ppb","(n=",C11,")")</f>
        <v>15～19ppb(n=22316)</v>
      </c>
      <c r="C11" s="20">
        <v>22316</v>
      </c>
      <c r="D11" s="20">
        <v>11361</v>
      </c>
      <c r="E11" s="20">
        <v>10821</v>
      </c>
      <c r="F11" s="21">
        <v>668</v>
      </c>
      <c r="G11" s="21">
        <v>380</v>
      </c>
      <c r="H11" s="21">
        <v>283</v>
      </c>
      <c r="I11" s="19">
        <v>2.9933679870944614</v>
      </c>
      <c r="J11" s="19">
        <v>3.3447759880292227</v>
      </c>
      <c r="K11" s="19">
        <v>2.6152850937990944</v>
      </c>
    </row>
    <row r="12" spans="2:11" ht="15.95" customHeight="1">
      <c r="B12" s="18" t="str">
        <f>CONCATENATE("20～24ppb","(n=",C12,")")</f>
        <v>20～24ppb(n=9268)</v>
      </c>
      <c r="C12" s="20">
        <v>9268</v>
      </c>
      <c r="D12" s="20">
        <v>4681</v>
      </c>
      <c r="E12" s="20">
        <v>4543</v>
      </c>
      <c r="F12" s="21">
        <v>239</v>
      </c>
      <c r="G12" s="21">
        <v>139</v>
      </c>
      <c r="H12" s="21">
        <v>98</v>
      </c>
      <c r="I12" s="19">
        <v>2.5787656452309018</v>
      </c>
      <c r="J12" s="19">
        <v>2.9694509720145268</v>
      </c>
      <c r="K12" s="19">
        <v>2.157164869029276</v>
      </c>
    </row>
    <row r="13" spans="2:11" ht="15.95" customHeight="1">
      <c r="B13" s="18" t="s">
        <v>18</v>
      </c>
      <c r="C13" s="20"/>
      <c r="D13" s="20"/>
      <c r="E13" s="20"/>
      <c r="F13" s="21"/>
      <c r="G13" s="22"/>
      <c r="H13" s="22"/>
      <c r="I13" s="19"/>
      <c r="J13" s="19"/>
      <c r="K13" s="19"/>
    </row>
    <row r="14" spans="2:11" ht="15.95" customHeight="1">
      <c r="B14" s="18" t="s">
        <v>13</v>
      </c>
      <c r="C14" s="20"/>
      <c r="D14" s="20"/>
      <c r="E14" s="20"/>
      <c r="F14" s="21"/>
      <c r="G14" s="22"/>
      <c r="H14" s="22"/>
      <c r="I14" s="19"/>
      <c r="J14" s="19"/>
      <c r="K14" s="19"/>
    </row>
    <row r="15" spans="2:11" ht="15.95" customHeight="1">
      <c r="B15" s="2" t="str">
        <f>CONCATENATE("不明","(n=",C15,")")</f>
        <v>不明(n=220)</v>
      </c>
      <c r="C15" s="23">
        <v>220</v>
      </c>
      <c r="D15" s="23">
        <v>109</v>
      </c>
      <c r="E15" s="23">
        <v>108</v>
      </c>
      <c r="F15" s="24">
        <v>12</v>
      </c>
      <c r="G15" s="23">
        <v>5</v>
      </c>
      <c r="H15" s="23">
        <v>7</v>
      </c>
      <c r="I15" s="13">
        <v>5.4545454545454541</v>
      </c>
      <c r="J15" s="13">
        <v>4.5871559633027523</v>
      </c>
      <c r="K15" s="13">
        <v>6.481481481481481</v>
      </c>
    </row>
    <row r="16" spans="2:11" ht="15.95" customHeight="1">
      <c r="B16" s="1" t="s">
        <v>21</v>
      </c>
      <c r="C16" s="25">
        <v>73781</v>
      </c>
      <c r="D16" s="25">
        <v>37286</v>
      </c>
      <c r="E16" s="25">
        <v>36096</v>
      </c>
      <c r="F16" s="26">
        <v>2204</v>
      </c>
      <c r="G16" s="26">
        <v>1285</v>
      </c>
      <c r="H16" s="26">
        <v>905</v>
      </c>
      <c r="I16" s="13">
        <v>2.9872189317032842</v>
      </c>
      <c r="J16" s="13">
        <v>3.446333744569007</v>
      </c>
      <c r="K16" s="13">
        <v>2.5072030141843973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7" t="s">
        <v>22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11</v>
      </c>
      <c r="J18" s="30"/>
      <c r="K18" s="31"/>
    </row>
    <row r="19" spans="2:11" ht="15.95" customHeight="1">
      <c r="B19" s="28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tr">
        <f>CONCATENATE("0～9ppb","(n=",C20,")")</f>
        <v>0～9ppb(n=6685)</v>
      </c>
      <c r="C20" s="11">
        <v>6685</v>
      </c>
      <c r="D20" s="12">
        <v>3292</v>
      </c>
      <c r="E20" s="12">
        <v>3348</v>
      </c>
      <c r="F20" s="12">
        <v>226</v>
      </c>
      <c r="G20" s="12">
        <v>135</v>
      </c>
      <c r="H20" s="12">
        <v>90</v>
      </c>
      <c r="I20" s="13">
        <v>3.3807030665669409</v>
      </c>
      <c r="J20" s="13">
        <v>4.1008505467800731</v>
      </c>
      <c r="K20" s="13">
        <v>2.6881720430107525</v>
      </c>
    </row>
    <row r="21" spans="2:11" ht="15.95" customHeight="1">
      <c r="B21" s="2" t="str">
        <f>CONCATENATE("10～19ppb","(n=",C21,")")</f>
        <v>10～19ppb(n=34292)</v>
      </c>
      <c r="C21" s="11">
        <v>34292</v>
      </c>
      <c r="D21" s="12">
        <v>17317</v>
      </c>
      <c r="E21" s="12">
        <v>16808</v>
      </c>
      <c r="F21" s="12">
        <v>1036</v>
      </c>
      <c r="G21" s="12">
        <v>613</v>
      </c>
      <c r="H21" s="12">
        <v>417</v>
      </c>
      <c r="I21" s="13">
        <v>3.0211127959874027</v>
      </c>
      <c r="J21" s="13">
        <v>3.5398741121441359</v>
      </c>
      <c r="K21" s="13">
        <v>2.4809614469300332</v>
      </c>
    </row>
    <row r="22" spans="2:11" ht="15.95" customHeight="1">
      <c r="B22" s="2" t="str">
        <f>CONCATENATE("20～29ppb","(n=",C22,")")</f>
        <v>20～29ppb(n=30742)</v>
      </c>
      <c r="C22" s="11">
        <v>30742</v>
      </c>
      <c r="D22" s="12">
        <v>15623</v>
      </c>
      <c r="E22" s="12">
        <v>14942</v>
      </c>
      <c r="F22" s="12">
        <v>888</v>
      </c>
      <c r="G22" s="12">
        <v>510</v>
      </c>
      <c r="H22" s="12">
        <v>372</v>
      </c>
      <c r="I22" s="13">
        <v>2.8885563723895649</v>
      </c>
      <c r="J22" s="13">
        <v>3.2644178454842221</v>
      </c>
      <c r="K22" s="13">
        <v>2.4896265560165975</v>
      </c>
    </row>
    <row r="23" spans="2:11" ht="15.95" customHeight="1">
      <c r="B23" s="2" t="str">
        <f>CONCATENATE("30～39ppb","(n=",C23,")")</f>
        <v>30～39ppb(n=1842)</v>
      </c>
      <c r="C23" s="11">
        <v>1842</v>
      </c>
      <c r="D23" s="12">
        <v>945</v>
      </c>
      <c r="E23" s="12">
        <v>890</v>
      </c>
      <c r="F23" s="12">
        <v>42</v>
      </c>
      <c r="G23" s="12">
        <v>22</v>
      </c>
      <c r="H23" s="12">
        <v>19</v>
      </c>
      <c r="I23" s="13">
        <v>2.2801302931596092</v>
      </c>
      <c r="J23" s="13">
        <v>2.3280423280423279</v>
      </c>
      <c r="K23" s="13">
        <v>2.1348314606741572</v>
      </c>
    </row>
    <row r="24" spans="2:11" ht="15.95" customHeight="1">
      <c r="B24" s="2" t="s">
        <v>19</v>
      </c>
      <c r="C24" s="11"/>
      <c r="D24" s="12"/>
      <c r="E24" s="12"/>
      <c r="F24" s="12"/>
      <c r="G24" s="11"/>
      <c r="H24" s="11"/>
      <c r="I24" s="13"/>
      <c r="J24" s="13"/>
      <c r="K24" s="13"/>
    </row>
    <row r="25" spans="2:11" ht="15.95" customHeight="1">
      <c r="B25" s="2" t="s">
        <v>14</v>
      </c>
      <c r="C25" s="11"/>
      <c r="D25" s="12"/>
      <c r="E25" s="12"/>
      <c r="F25" s="12"/>
      <c r="G25" s="11"/>
      <c r="H25" s="11"/>
      <c r="I25" s="13"/>
      <c r="J25" s="13"/>
      <c r="K25" s="13"/>
    </row>
    <row r="26" spans="2:11" ht="15.95" customHeight="1">
      <c r="B26" s="2" t="str">
        <f>CONCATENATE("不明","(n=",C26,")")</f>
        <v>不明(n=220)</v>
      </c>
      <c r="C26" s="11">
        <v>220</v>
      </c>
      <c r="D26" s="12">
        <v>109</v>
      </c>
      <c r="E26" s="12">
        <v>108</v>
      </c>
      <c r="F26" s="12">
        <v>12</v>
      </c>
      <c r="G26" s="11">
        <v>5</v>
      </c>
      <c r="H26" s="11">
        <v>7</v>
      </c>
      <c r="I26" s="13">
        <v>5.4545454545454541</v>
      </c>
      <c r="J26" s="13">
        <v>4.5871559633027523</v>
      </c>
      <c r="K26" s="13">
        <v>6.481481481481481</v>
      </c>
    </row>
    <row r="27" spans="2:11" ht="15.95" customHeight="1">
      <c r="B27" s="1" t="s">
        <v>21</v>
      </c>
      <c r="C27" s="14">
        <v>73781</v>
      </c>
      <c r="D27" s="14">
        <v>37286</v>
      </c>
      <c r="E27" s="14">
        <v>36096</v>
      </c>
      <c r="F27" s="15">
        <v>2204</v>
      </c>
      <c r="G27" s="15">
        <v>1285</v>
      </c>
      <c r="H27" s="15">
        <v>905</v>
      </c>
      <c r="I27" s="13">
        <v>2.9872189317032842</v>
      </c>
      <c r="J27" s="13">
        <v>3.446333744569007</v>
      </c>
      <c r="K27" s="13">
        <v>2.5072030141843973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7" t="s">
        <v>23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11</v>
      </c>
      <c r="J29" s="30"/>
      <c r="K29" s="31"/>
    </row>
    <row r="30" spans="2:11" ht="15.95" customHeight="1">
      <c r="B30" s="28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tr">
        <f>CONCATENATE("0～4ppb","(n=",C31,")")</f>
        <v>0～4ppb(n=69128)</v>
      </c>
      <c r="C31" s="11">
        <v>69128</v>
      </c>
      <c r="D31" s="12">
        <v>34943</v>
      </c>
      <c r="E31" s="12">
        <v>33816</v>
      </c>
      <c r="F31" s="12">
        <v>2076</v>
      </c>
      <c r="G31" s="12">
        <v>1208</v>
      </c>
      <c r="H31" s="12">
        <v>856</v>
      </c>
      <c r="I31" s="13">
        <v>3.0031246383520425</v>
      </c>
      <c r="J31" s="13">
        <v>3.457058638353891</v>
      </c>
      <c r="K31" s="13">
        <v>2.5313461083510762</v>
      </c>
    </row>
    <row r="32" spans="2:11" ht="15.95" customHeight="1">
      <c r="B32" s="2" t="str">
        <f>CONCATENATE("5～9ppb","(n=",C32,")")</f>
        <v>5～9ppb(n=4433)</v>
      </c>
      <c r="C32" s="11">
        <v>4433</v>
      </c>
      <c r="D32" s="12">
        <v>2234</v>
      </c>
      <c r="E32" s="12">
        <v>2172</v>
      </c>
      <c r="F32" s="12">
        <v>116</v>
      </c>
      <c r="G32" s="12">
        <v>72</v>
      </c>
      <c r="H32" s="12">
        <v>42</v>
      </c>
      <c r="I32" s="13">
        <v>2.6167381006090684</v>
      </c>
      <c r="J32" s="13">
        <v>3.2229185317815578</v>
      </c>
      <c r="K32" s="13">
        <v>1.9337016574585635</v>
      </c>
    </row>
    <row r="33" spans="2:11" ht="15.95" customHeight="1">
      <c r="B33" s="2" t="str">
        <f>CONCATENATE("不明","(n=",C33,")")</f>
        <v>不明(n=220)</v>
      </c>
      <c r="C33" s="11">
        <v>220</v>
      </c>
      <c r="D33" s="12">
        <v>109</v>
      </c>
      <c r="E33" s="12">
        <v>108</v>
      </c>
      <c r="F33" s="12">
        <v>12</v>
      </c>
      <c r="G33" s="11">
        <v>5</v>
      </c>
      <c r="H33" s="11">
        <v>7</v>
      </c>
      <c r="I33" s="13">
        <v>5.4545454545454541</v>
      </c>
      <c r="J33" s="13">
        <v>4.5871559633027523</v>
      </c>
      <c r="K33" s="13">
        <v>6.481481481481481</v>
      </c>
    </row>
    <row r="34" spans="2:11" ht="15.95" customHeight="1">
      <c r="B34" s="1" t="s">
        <v>21</v>
      </c>
      <c r="C34" s="15">
        <v>73781</v>
      </c>
      <c r="D34" s="15">
        <v>37286</v>
      </c>
      <c r="E34" s="15">
        <v>36096</v>
      </c>
      <c r="F34" s="15">
        <v>2204</v>
      </c>
      <c r="G34" s="15">
        <v>1285</v>
      </c>
      <c r="H34" s="15">
        <v>905</v>
      </c>
      <c r="I34" s="13">
        <v>2.9872189317032842</v>
      </c>
      <c r="J34" s="13">
        <v>3.446333744569007</v>
      </c>
      <c r="K34" s="13">
        <v>2.5072030141843973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7" t="s">
        <v>24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11</v>
      </c>
      <c r="J36" s="30"/>
      <c r="K36" s="31"/>
    </row>
    <row r="37" spans="2:11" ht="15.95" customHeight="1">
      <c r="B37" s="28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15</v>
      </c>
      <c r="C38" s="11"/>
      <c r="D38" s="11"/>
      <c r="E38" s="11"/>
      <c r="F38" s="11"/>
      <c r="G38" s="11"/>
      <c r="H38" s="11"/>
      <c r="I38" s="13"/>
      <c r="J38" s="13"/>
      <c r="K38" s="13"/>
    </row>
    <row r="39" spans="2:11" ht="15.95" customHeight="1">
      <c r="B39" s="2" t="s">
        <v>16</v>
      </c>
      <c r="C39" s="11"/>
      <c r="D39" s="11"/>
      <c r="E39" s="11"/>
      <c r="F39" s="11"/>
      <c r="G39" s="16"/>
      <c r="H39" s="16"/>
      <c r="I39" s="13"/>
      <c r="J39" s="13"/>
      <c r="K39" s="13"/>
    </row>
    <row r="40" spans="2:11" ht="15.95" customHeight="1">
      <c r="B40" s="2" t="str">
        <f>CONCATENATE("10～14μg/m3","(n=",C40,")")</f>
        <v>10～14μg/m3(n=1623)</v>
      </c>
      <c r="C40" s="11">
        <v>1623</v>
      </c>
      <c r="D40" s="11">
        <v>793</v>
      </c>
      <c r="E40" s="11">
        <v>820</v>
      </c>
      <c r="F40" s="11">
        <v>48</v>
      </c>
      <c r="G40" s="16">
        <v>35</v>
      </c>
      <c r="H40" s="16">
        <v>13</v>
      </c>
      <c r="I40" s="13">
        <v>2.957486136783734</v>
      </c>
      <c r="J40" s="13">
        <v>4.4136191677175285</v>
      </c>
      <c r="K40" s="13">
        <v>1.5853658536585367</v>
      </c>
    </row>
    <row r="41" spans="2:11" ht="15.95" customHeight="1">
      <c r="B41" s="2" t="str">
        <f>CONCATENATE("15～19μg/m3","(n=",C41,")")</f>
        <v>15～19μg/m3(n=23371)</v>
      </c>
      <c r="C41" s="11">
        <v>23371</v>
      </c>
      <c r="D41" s="11">
        <v>11889</v>
      </c>
      <c r="E41" s="11">
        <v>11362</v>
      </c>
      <c r="F41" s="11">
        <v>744</v>
      </c>
      <c r="G41" s="16">
        <v>441</v>
      </c>
      <c r="H41" s="16">
        <v>296</v>
      </c>
      <c r="I41" s="13">
        <v>3.1834324590304228</v>
      </c>
      <c r="J41" s="13">
        <v>3.7093111279333839</v>
      </c>
      <c r="K41" s="13">
        <v>2.6051751452209118</v>
      </c>
    </row>
    <row r="42" spans="2:11" ht="15.95" customHeight="1">
      <c r="B42" s="2" t="str">
        <f>CONCATENATE("20～24μg/m3","(n=",C42,")")</f>
        <v>20～24μg/m3(n=42111)</v>
      </c>
      <c r="C42" s="11">
        <v>42111</v>
      </c>
      <c r="D42" s="11">
        <v>21275</v>
      </c>
      <c r="E42" s="11">
        <v>20614</v>
      </c>
      <c r="F42" s="11">
        <v>1197</v>
      </c>
      <c r="G42" s="16">
        <v>686</v>
      </c>
      <c r="H42" s="16">
        <v>504</v>
      </c>
      <c r="I42" s="13">
        <v>2.8424877110493694</v>
      </c>
      <c r="J42" s="13">
        <v>3.2244418331374853</v>
      </c>
      <c r="K42" s="13">
        <v>2.4449403318133305</v>
      </c>
    </row>
    <row r="43" spans="2:11" ht="15.95" customHeight="1">
      <c r="B43" s="2" t="str">
        <f>CONCATENATE("25～29μg/m3","(n=",C43,")")</f>
        <v>25～29μg/m3(n=3451)</v>
      </c>
      <c r="C43" s="11">
        <v>3451</v>
      </c>
      <c r="D43" s="11">
        <v>1758</v>
      </c>
      <c r="E43" s="11">
        <v>1673</v>
      </c>
      <c r="F43" s="11">
        <v>99</v>
      </c>
      <c r="G43" s="11">
        <v>63</v>
      </c>
      <c r="H43" s="11">
        <v>36</v>
      </c>
      <c r="I43" s="13">
        <v>2.8687337003767026</v>
      </c>
      <c r="J43" s="13">
        <v>3.5836177474402731</v>
      </c>
      <c r="K43" s="13">
        <v>2.1518230723251643</v>
      </c>
    </row>
    <row r="44" spans="2:11" ht="15.95" customHeight="1">
      <c r="B44" s="2" t="str">
        <f>CONCATENATE("30～34μg/m3","(n=",C44,")")</f>
        <v>30～34μg/m3(n=408)</v>
      </c>
      <c r="C44" s="11">
        <v>408</v>
      </c>
      <c r="D44" s="11">
        <v>210</v>
      </c>
      <c r="E44" s="11">
        <v>194</v>
      </c>
      <c r="F44" s="11">
        <v>12</v>
      </c>
      <c r="G44" s="11">
        <v>10</v>
      </c>
      <c r="H44" s="11">
        <v>2</v>
      </c>
      <c r="I44" s="13">
        <v>2.9411764705882351</v>
      </c>
      <c r="J44" s="13">
        <v>4.7619047619047619</v>
      </c>
      <c r="K44" s="13">
        <v>1.0309278350515463</v>
      </c>
    </row>
    <row r="45" spans="2:11" ht="15.95" customHeight="1">
      <c r="B45" s="2" t="s">
        <v>17</v>
      </c>
      <c r="C45" s="11"/>
      <c r="D45" s="17"/>
      <c r="E45" s="17"/>
      <c r="F45" s="11"/>
      <c r="G45" s="17"/>
      <c r="H45" s="17"/>
      <c r="I45" s="13"/>
      <c r="J45" s="13"/>
      <c r="K45" s="13"/>
    </row>
    <row r="46" spans="2:11" ht="15.95" customHeight="1">
      <c r="B46" s="2" t="str">
        <f>CONCATENATE("不明","(n=",C46,")")</f>
        <v>不明(n=2817)</v>
      </c>
      <c r="C46" s="11">
        <v>2817</v>
      </c>
      <c r="D46" s="11">
        <v>1361</v>
      </c>
      <c r="E46" s="11">
        <v>1433</v>
      </c>
      <c r="F46" s="11">
        <v>104</v>
      </c>
      <c r="G46" s="11">
        <v>50</v>
      </c>
      <c r="H46" s="11">
        <v>54</v>
      </c>
      <c r="I46" s="13">
        <v>3.6918707845225418</v>
      </c>
      <c r="J46" s="13">
        <v>3.6737692872887582</v>
      </c>
      <c r="K46" s="13">
        <v>3.768318213538032</v>
      </c>
    </row>
    <row r="47" spans="2:11" ht="15.95" customHeight="1">
      <c r="B47" s="1" t="s">
        <v>21</v>
      </c>
      <c r="C47" s="15">
        <v>73781</v>
      </c>
      <c r="D47" s="15">
        <v>37286</v>
      </c>
      <c r="E47" s="15">
        <v>36096</v>
      </c>
      <c r="F47" s="15">
        <v>2204</v>
      </c>
      <c r="G47" s="15">
        <v>1285</v>
      </c>
      <c r="H47" s="15">
        <v>905</v>
      </c>
      <c r="I47" s="13">
        <v>2.9872189317032842</v>
      </c>
      <c r="J47" s="13">
        <v>3.446333744569007</v>
      </c>
      <c r="K47" s="13">
        <v>2.5072030141843973</v>
      </c>
    </row>
    <row r="48" spans="2:11" ht="15.95" customHeight="1">
      <c r="B48" s="4" t="s">
        <v>5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K48"/>
  <sheetViews>
    <sheetView workbookViewId="0">
      <selection activeCell="E49" sqref="E49"/>
    </sheetView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8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20</v>
      </c>
      <c r="C6" s="29" t="s">
        <v>0</v>
      </c>
      <c r="D6" s="30"/>
      <c r="E6" s="31"/>
      <c r="F6" s="29" t="s">
        <v>4</v>
      </c>
      <c r="G6" s="30"/>
      <c r="H6" s="31"/>
      <c r="I6" s="29" t="s">
        <v>11</v>
      </c>
      <c r="J6" s="30"/>
      <c r="K6" s="31"/>
    </row>
    <row r="7" spans="2:11" ht="15.95" customHeight="1">
      <c r="B7" s="28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tr">
        <f>CONCATENATE("0～4ppb","(n=",C8,")")</f>
        <v>0～4ppb(n=1926)</v>
      </c>
      <c r="C8" s="11">
        <v>1926</v>
      </c>
      <c r="D8" s="11">
        <v>924</v>
      </c>
      <c r="E8" s="11">
        <v>988</v>
      </c>
      <c r="F8" s="12">
        <v>107</v>
      </c>
      <c r="G8" s="12">
        <v>66</v>
      </c>
      <c r="H8" s="12">
        <v>41</v>
      </c>
      <c r="I8" s="13">
        <v>5.5555555555555554</v>
      </c>
      <c r="J8" s="13">
        <v>7.1428571428571423</v>
      </c>
      <c r="K8" s="13">
        <v>4.1497975708502031</v>
      </c>
    </row>
    <row r="9" spans="2:11" ht="15.95" customHeight="1">
      <c r="B9" s="2" t="str">
        <f>CONCATENATE("5～9ppb","(n=",C9,")")</f>
        <v>5～9ppb(n=13552)</v>
      </c>
      <c r="C9" s="11">
        <v>13552</v>
      </c>
      <c r="D9" s="11">
        <v>6840</v>
      </c>
      <c r="E9" s="11">
        <v>6636</v>
      </c>
      <c r="F9" s="12">
        <v>538</v>
      </c>
      <c r="G9" s="12">
        <v>332</v>
      </c>
      <c r="H9" s="12">
        <v>200</v>
      </c>
      <c r="I9" s="13">
        <v>3.9698937426210152</v>
      </c>
      <c r="J9" s="13">
        <v>4.8538011695906436</v>
      </c>
      <c r="K9" s="13">
        <v>3.0138637733574445</v>
      </c>
    </row>
    <row r="10" spans="2:11" ht="15.95" customHeight="1">
      <c r="B10" s="2" t="str">
        <f>CONCATENATE("10～14ppb","(n=",C10,")")</f>
        <v>10～14ppb(n=26499)</v>
      </c>
      <c r="C10" s="11">
        <v>26499</v>
      </c>
      <c r="D10" s="11">
        <v>13371</v>
      </c>
      <c r="E10" s="11">
        <v>13000</v>
      </c>
      <c r="F10" s="12">
        <v>1043</v>
      </c>
      <c r="G10" s="12">
        <v>633</v>
      </c>
      <c r="H10" s="12">
        <v>403</v>
      </c>
      <c r="I10" s="13">
        <v>3.9359975848145212</v>
      </c>
      <c r="J10" s="13">
        <v>4.7341260937850569</v>
      </c>
      <c r="K10" s="13">
        <v>3.1</v>
      </c>
    </row>
    <row r="11" spans="2:11" ht="15.95" customHeight="1">
      <c r="B11" s="2" t="str">
        <f>CONCATENATE("15～19ppb","(n=",C11,")")</f>
        <v>15～19ppb(n=22316)</v>
      </c>
      <c r="C11" s="11">
        <v>22316</v>
      </c>
      <c r="D11" s="11">
        <v>11361</v>
      </c>
      <c r="E11" s="11">
        <v>10821</v>
      </c>
      <c r="F11" s="12">
        <v>998</v>
      </c>
      <c r="G11" s="12">
        <v>612</v>
      </c>
      <c r="H11" s="12">
        <v>380</v>
      </c>
      <c r="I11" s="13">
        <v>4.4721276214375338</v>
      </c>
      <c r="J11" s="13">
        <v>5.3868497491418008</v>
      </c>
      <c r="K11" s="13">
        <v>3.511690231956381</v>
      </c>
    </row>
    <row r="12" spans="2:11" ht="15.95" customHeight="1">
      <c r="B12" s="2" t="str">
        <f>CONCATENATE("20～24ppb","(n=",C12,")")</f>
        <v>20～24ppb(n=9268)</v>
      </c>
      <c r="C12" s="11">
        <v>9268</v>
      </c>
      <c r="D12" s="11">
        <v>4681</v>
      </c>
      <c r="E12" s="11">
        <v>4543</v>
      </c>
      <c r="F12" s="12">
        <v>421</v>
      </c>
      <c r="G12" s="12">
        <v>270</v>
      </c>
      <c r="H12" s="12">
        <v>150</v>
      </c>
      <c r="I12" s="13">
        <v>4.5425118687958568</v>
      </c>
      <c r="J12" s="13">
        <v>5.7679982909634688</v>
      </c>
      <c r="K12" s="13">
        <v>3.3017829627999116</v>
      </c>
    </row>
    <row r="13" spans="2:11" ht="15.95" customHeight="1">
      <c r="B13" s="2" t="s">
        <v>18</v>
      </c>
      <c r="C13" s="11"/>
      <c r="D13" s="11"/>
      <c r="E13" s="11"/>
      <c r="F13" s="12"/>
      <c r="G13" s="11"/>
      <c r="H13" s="11"/>
      <c r="I13" s="13"/>
      <c r="J13" s="13"/>
      <c r="K13" s="13"/>
    </row>
    <row r="14" spans="2:11" ht="15.95" customHeight="1">
      <c r="B14" s="2" t="s">
        <v>13</v>
      </c>
      <c r="C14" s="11"/>
      <c r="D14" s="11"/>
      <c r="E14" s="11"/>
      <c r="F14" s="12"/>
      <c r="G14" s="11"/>
      <c r="H14" s="11"/>
      <c r="I14" s="13"/>
      <c r="J14" s="13"/>
      <c r="K14" s="13"/>
    </row>
    <row r="15" spans="2:11" ht="15.95" customHeight="1">
      <c r="B15" s="2" t="str">
        <f>CONCATENATE("不明","(n=",C15,")")</f>
        <v>不明(n=220)</v>
      </c>
      <c r="C15" s="11">
        <v>220</v>
      </c>
      <c r="D15" s="11">
        <v>109</v>
      </c>
      <c r="E15" s="11">
        <v>108</v>
      </c>
      <c r="F15" s="12">
        <v>11</v>
      </c>
      <c r="G15" s="11">
        <v>5</v>
      </c>
      <c r="H15" s="11">
        <v>6</v>
      </c>
      <c r="I15" s="13">
        <v>5</v>
      </c>
      <c r="J15" s="13">
        <v>4.5871559633027523</v>
      </c>
      <c r="K15" s="13">
        <v>5.5555555555555554</v>
      </c>
    </row>
    <row r="16" spans="2:11" ht="15.95" customHeight="1">
      <c r="B16" s="1" t="s">
        <v>21</v>
      </c>
      <c r="C16" s="14">
        <v>73781</v>
      </c>
      <c r="D16" s="14">
        <v>37286</v>
      </c>
      <c r="E16" s="14">
        <v>36096</v>
      </c>
      <c r="F16" s="15">
        <v>3118</v>
      </c>
      <c r="G16" s="15">
        <v>1918</v>
      </c>
      <c r="H16" s="15">
        <v>1180</v>
      </c>
      <c r="I16" s="13">
        <v>4.226020249115626</v>
      </c>
      <c r="J16" s="13">
        <v>5.1440218848897707</v>
      </c>
      <c r="K16" s="13">
        <v>3.2690602836879434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7" t="s">
        <v>22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11</v>
      </c>
      <c r="J18" s="30"/>
      <c r="K18" s="31"/>
    </row>
    <row r="19" spans="2:11" ht="15.95" customHeight="1">
      <c r="B19" s="28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tr">
        <f>CONCATENATE("0～9ppb","(n=",C20,")")</f>
        <v>0～9ppb(n=6685)</v>
      </c>
      <c r="C20" s="11">
        <v>6685</v>
      </c>
      <c r="D20" s="12">
        <v>3292</v>
      </c>
      <c r="E20" s="12">
        <v>3348</v>
      </c>
      <c r="F20" s="12">
        <v>311</v>
      </c>
      <c r="G20" s="12">
        <v>189</v>
      </c>
      <c r="H20" s="12">
        <v>120</v>
      </c>
      <c r="I20" s="13">
        <v>4.6522064323111438</v>
      </c>
      <c r="J20" s="13">
        <v>5.7411907654921022</v>
      </c>
      <c r="K20" s="13">
        <v>3.5842293906810032</v>
      </c>
    </row>
    <row r="21" spans="2:11" ht="15.95" customHeight="1">
      <c r="B21" s="2" t="str">
        <f>CONCATENATE("10～19ppb","(n=",C21,")")</f>
        <v>10～19ppb(n=34292)</v>
      </c>
      <c r="C21" s="11">
        <v>34292</v>
      </c>
      <c r="D21" s="12">
        <v>17317</v>
      </c>
      <c r="E21" s="12">
        <v>16808</v>
      </c>
      <c r="F21" s="12">
        <v>1323</v>
      </c>
      <c r="G21" s="12">
        <v>813</v>
      </c>
      <c r="H21" s="12">
        <v>500</v>
      </c>
      <c r="I21" s="13">
        <v>3.8580426921731017</v>
      </c>
      <c r="J21" s="13">
        <v>4.6948085696136745</v>
      </c>
      <c r="K21" s="13">
        <v>2.974773917182294</v>
      </c>
    </row>
    <row r="22" spans="2:11" ht="15.95" customHeight="1">
      <c r="B22" s="2" t="str">
        <f>CONCATENATE("20～29ppb","(n=",C22,")")</f>
        <v>20～29ppb(n=30742)</v>
      </c>
      <c r="C22" s="11">
        <v>30742</v>
      </c>
      <c r="D22" s="12">
        <v>15623</v>
      </c>
      <c r="E22" s="12">
        <v>14942</v>
      </c>
      <c r="F22" s="12">
        <v>1407</v>
      </c>
      <c r="G22" s="12">
        <v>867</v>
      </c>
      <c r="H22" s="12">
        <v>532</v>
      </c>
      <c r="I22" s="13">
        <v>4.5768004684145467</v>
      </c>
      <c r="J22" s="13">
        <v>5.549510337323178</v>
      </c>
      <c r="K22" s="13">
        <v>3.5604336768839513</v>
      </c>
    </row>
    <row r="23" spans="2:11" ht="15.95" customHeight="1">
      <c r="B23" s="2" t="str">
        <f>CONCATENATE("30～39ppb","(n=",C23,")")</f>
        <v>30～39ppb(n=1842)</v>
      </c>
      <c r="C23" s="11">
        <v>1842</v>
      </c>
      <c r="D23" s="12">
        <v>945</v>
      </c>
      <c r="E23" s="12">
        <v>890</v>
      </c>
      <c r="F23" s="12">
        <v>66</v>
      </c>
      <c r="G23" s="12">
        <v>44</v>
      </c>
      <c r="H23" s="12">
        <v>22</v>
      </c>
      <c r="I23" s="13">
        <v>3.5830618892508146</v>
      </c>
      <c r="J23" s="13">
        <v>4.6560846560846558</v>
      </c>
      <c r="K23" s="13">
        <v>2.4719101123595504</v>
      </c>
    </row>
    <row r="24" spans="2:11" ht="15.95" customHeight="1">
      <c r="B24" s="2" t="s">
        <v>19</v>
      </c>
      <c r="C24" s="11"/>
      <c r="D24" s="12"/>
      <c r="E24" s="12"/>
      <c r="F24" s="12"/>
      <c r="G24" s="11"/>
      <c r="H24" s="11"/>
      <c r="I24" s="13"/>
      <c r="J24" s="13"/>
      <c r="K24" s="13"/>
    </row>
    <row r="25" spans="2:11" ht="15.95" customHeight="1">
      <c r="B25" s="2" t="s">
        <v>14</v>
      </c>
      <c r="C25" s="11"/>
      <c r="D25" s="12"/>
      <c r="E25" s="12"/>
      <c r="F25" s="12"/>
      <c r="G25" s="11"/>
      <c r="H25" s="11"/>
      <c r="I25" s="13"/>
      <c r="J25" s="13"/>
      <c r="K25" s="13"/>
    </row>
    <row r="26" spans="2:11" ht="15.95" customHeight="1">
      <c r="B26" s="2" t="str">
        <f>CONCATENATE("不明","(n=",C26,")")</f>
        <v>不明(n=220)</v>
      </c>
      <c r="C26" s="11">
        <v>220</v>
      </c>
      <c r="D26" s="12">
        <v>109</v>
      </c>
      <c r="E26" s="12">
        <v>108</v>
      </c>
      <c r="F26" s="12">
        <v>11</v>
      </c>
      <c r="G26" s="11">
        <v>5</v>
      </c>
      <c r="H26" s="11">
        <v>6</v>
      </c>
      <c r="I26" s="13">
        <v>5</v>
      </c>
      <c r="J26" s="13">
        <v>4.5871559633027523</v>
      </c>
      <c r="K26" s="13">
        <v>5.5555555555555554</v>
      </c>
    </row>
    <row r="27" spans="2:11" ht="15.95" customHeight="1">
      <c r="B27" s="1" t="s">
        <v>21</v>
      </c>
      <c r="C27" s="14">
        <v>73781</v>
      </c>
      <c r="D27" s="14">
        <v>37286</v>
      </c>
      <c r="E27" s="14">
        <v>36096</v>
      </c>
      <c r="F27" s="15">
        <v>3118</v>
      </c>
      <c r="G27" s="15">
        <v>1918</v>
      </c>
      <c r="H27" s="15">
        <v>1180</v>
      </c>
      <c r="I27" s="13">
        <v>4.226020249115626</v>
      </c>
      <c r="J27" s="13">
        <v>5.1440218848897707</v>
      </c>
      <c r="K27" s="13">
        <v>3.2690602836879434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7" t="s">
        <v>23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11</v>
      </c>
      <c r="J29" s="30"/>
      <c r="K29" s="31"/>
    </row>
    <row r="30" spans="2:11" ht="15.95" customHeight="1">
      <c r="B30" s="28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tr">
        <f>CONCATENATE("0～4ppb","(n=",C31,")")</f>
        <v>0～4ppb(n=69128)</v>
      </c>
      <c r="C31" s="11">
        <v>69128</v>
      </c>
      <c r="D31" s="12">
        <v>34943</v>
      </c>
      <c r="E31" s="12">
        <v>33816</v>
      </c>
      <c r="F31" s="12">
        <v>2952</v>
      </c>
      <c r="G31" s="12">
        <v>1814</v>
      </c>
      <c r="H31" s="12">
        <v>1118</v>
      </c>
      <c r="I31" s="13">
        <v>4.2703390811248703</v>
      </c>
      <c r="J31" s="13">
        <v>5.1913115645479779</v>
      </c>
      <c r="K31" s="13">
        <v>3.3061272770286254</v>
      </c>
    </row>
    <row r="32" spans="2:11" ht="15.95" customHeight="1">
      <c r="B32" s="2" t="str">
        <f>CONCATENATE("5～9ppb","(n=",C32,")")</f>
        <v>5～9ppb(n=4433)</v>
      </c>
      <c r="C32" s="11">
        <v>4433</v>
      </c>
      <c r="D32" s="12">
        <v>2234</v>
      </c>
      <c r="E32" s="12">
        <v>2172</v>
      </c>
      <c r="F32" s="12">
        <v>155</v>
      </c>
      <c r="G32" s="12">
        <v>99</v>
      </c>
      <c r="H32" s="12">
        <v>56</v>
      </c>
      <c r="I32" s="13">
        <v>3.4965034965034967</v>
      </c>
      <c r="J32" s="13">
        <v>4.4315129811996412</v>
      </c>
      <c r="K32" s="13">
        <v>2.5782688766114181</v>
      </c>
    </row>
    <row r="33" spans="2:11" ht="15.95" customHeight="1">
      <c r="B33" s="2" t="str">
        <f>CONCATENATE("不明","(n=",C33,")")</f>
        <v>不明(n=220)</v>
      </c>
      <c r="C33" s="11">
        <v>220</v>
      </c>
      <c r="D33" s="12">
        <v>109</v>
      </c>
      <c r="E33" s="12">
        <v>108</v>
      </c>
      <c r="F33" s="12">
        <v>11</v>
      </c>
      <c r="G33" s="11">
        <v>5</v>
      </c>
      <c r="H33" s="11">
        <v>6</v>
      </c>
      <c r="I33" s="13">
        <v>5</v>
      </c>
      <c r="J33" s="13">
        <v>4.5871559633027523</v>
      </c>
      <c r="K33" s="13">
        <v>5.5555555555555554</v>
      </c>
    </row>
    <row r="34" spans="2:11" ht="15.95" customHeight="1">
      <c r="B34" s="1" t="s">
        <v>21</v>
      </c>
      <c r="C34" s="15">
        <v>73781</v>
      </c>
      <c r="D34" s="15">
        <v>37286</v>
      </c>
      <c r="E34" s="15">
        <v>36096</v>
      </c>
      <c r="F34" s="15">
        <v>3118</v>
      </c>
      <c r="G34" s="15">
        <v>1918</v>
      </c>
      <c r="H34" s="15">
        <v>1180</v>
      </c>
      <c r="I34" s="13">
        <v>4.226020249115626</v>
      </c>
      <c r="J34" s="13">
        <v>5.1440218848897707</v>
      </c>
      <c r="K34" s="13">
        <v>3.2690602836879434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7" t="s">
        <v>24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11</v>
      </c>
      <c r="J36" s="30"/>
      <c r="K36" s="31"/>
    </row>
    <row r="37" spans="2:11" ht="15.95" customHeight="1">
      <c r="B37" s="28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15</v>
      </c>
      <c r="C38" s="11"/>
      <c r="D38" s="11"/>
      <c r="E38" s="11"/>
      <c r="F38" s="11"/>
      <c r="G38" s="11"/>
      <c r="H38" s="11"/>
      <c r="I38" s="13"/>
      <c r="J38" s="13"/>
      <c r="K38" s="13"/>
    </row>
    <row r="39" spans="2:11" ht="15.95" customHeight="1">
      <c r="B39" s="2" t="s">
        <v>16</v>
      </c>
      <c r="C39" s="11"/>
      <c r="D39" s="11"/>
      <c r="E39" s="11"/>
      <c r="F39" s="11"/>
      <c r="G39" s="16"/>
      <c r="H39" s="16"/>
      <c r="I39" s="13"/>
      <c r="J39" s="13"/>
      <c r="K39" s="13"/>
    </row>
    <row r="40" spans="2:11" ht="15.95" customHeight="1">
      <c r="B40" s="2" t="str">
        <f>CONCATENATE("10～14μg/m3","(n=",C40,")")</f>
        <v>10～14μg/m3(n=1623)</v>
      </c>
      <c r="C40" s="11">
        <v>1623</v>
      </c>
      <c r="D40" s="11">
        <v>793</v>
      </c>
      <c r="E40" s="11">
        <v>820</v>
      </c>
      <c r="F40" s="11">
        <v>62</v>
      </c>
      <c r="G40" s="16">
        <v>39</v>
      </c>
      <c r="H40" s="16">
        <v>22</v>
      </c>
      <c r="I40" s="13">
        <v>3.8200862600123231</v>
      </c>
      <c r="J40" s="13">
        <v>4.918032786885246</v>
      </c>
      <c r="K40" s="13">
        <v>2.6829268292682928</v>
      </c>
    </row>
    <row r="41" spans="2:11" ht="15.95" customHeight="1">
      <c r="B41" s="2" t="str">
        <f>CONCATENATE("15～19μg/m3","(n=",C41,")")</f>
        <v>15～19μg/m3(n=23371)</v>
      </c>
      <c r="C41" s="11">
        <v>23371</v>
      </c>
      <c r="D41" s="11">
        <v>11889</v>
      </c>
      <c r="E41" s="11">
        <v>11362</v>
      </c>
      <c r="F41" s="11">
        <v>937</v>
      </c>
      <c r="G41" s="16">
        <v>583</v>
      </c>
      <c r="H41" s="16">
        <v>346</v>
      </c>
      <c r="I41" s="13">
        <v>4.0092422232681528</v>
      </c>
      <c r="J41" s="13">
        <v>4.9036924888552447</v>
      </c>
      <c r="K41" s="13">
        <v>3.0452385143460656</v>
      </c>
    </row>
    <row r="42" spans="2:11" ht="15.95" customHeight="1">
      <c r="B42" s="2" t="str">
        <f>CONCATENATE("20～24μg/m3","(n=",C42,")")</f>
        <v>20～24μg/m3(n=42111)</v>
      </c>
      <c r="C42" s="11">
        <v>42111</v>
      </c>
      <c r="D42" s="11">
        <v>21275</v>
      </c>
      <c r="E42" s="11">
        <v>20614</v>
      </c>
      <c r="F42" s="11">
        <v>1794</v>
      </c>
      <c r="G42" s="16">
        <v>1114</v>
      </c>
      <c r="H42" s="16">
        <v>672</v>
      </c>
      <c r="I42" s="13">
        <v>4.2601695518985538</v>
      </c>
      <c r="J42" s="13">
        <v>5.2361927144535834</v>
      </c>
      <c r="K42" s="13">
        <v>3.2599204424177741</v>
      </c>
    </row>
    <row r="43" spans="2:11" ht="15.95" customHeight="1">
      <c r="B43" s="2" t="str">
        <f>CONCATENATE("25～29μg/m3","(n=",C43,")")</f>
        <v>25～29μg/m3(n=3451)</v>
      </c>
      <c r="C43" s="11">
        <v>3451</v>
      </c>
      <c r="D43" s="11">
        <v>1758</v>
      </c>
      <c r="E43" s="11">
        <v>1673</v>
      </c>
      <c r="F43" s="11">
        <v>147</v>
      </c>
      <c r="G43" s="11">
        <v>90</v>
      </c>
      <c r="H43" s="11">
        <v>55</v>
      </c>
      <c r="I43" s="13">
        <v>4.2596348884381339</v>
      </c>
      <c r="J43" s="13">
        <v>5.1194539249146755</v>
      </c>
      <c r="K43" s="13">
        <v>3.2875074716078903</v>
      </c>
    </row>
    <row r="44" spans="2:11" ht="15.95" customHeight="1">
      <c r="B44" s="2" t="str">
        <f>CONCATENATE("30～34μg/m3","(n=",C44,")")</f>
        <v>30～34μg/m3(n=408)</v>
      </c>
      <c r="C44" s="11">
        <v>408</v>
      </c>
      <c r="D44" s="11">
        <v>210</v>
      </c>
      <c r="E44" s="11">
        <v>194</v>
      </c>
      <c r="F44" s="11">
        <v>18</v>
      </c>
      <c r="G44" s="11">
        <v>10</v>
      </c>
      <c r="H44" s="11">
        <v>8</v>
      </c>
      <c r="I44" s="13">
        <v>4.4117647058823533</v>
      </c>
      <c r="J44" s="13">
        <v>4.7619047619047619</v>
      </c>
      <c r="K44" s="13">
        <v>4.1237113402061851</v>
      </c>
    </row>
    <row r="45" spans="2:11" ht="15.95" customHeight="1">
      <c r="B45" s="2" t="s">
        <v>17</v>
      </c>
      <c r="C45" s="11"/>
      <c r="D45" s="17"/>
      <c r="E45" s="17"/>
      <c r="F45" s="11"/>
      <c r="G45" s="17"/>
      <c r="H45" s="17"/>
      <c r="I45" s="13"/>
      <c r="J45" s="13"/>
      <c r="K45" s="13"/>
    </row>
    <row r="46" spans="2:11" ht="15.95" customHeight="1">
      <c r="B46" s="2" t="str">
        <f>CONCATENATE("不明","(n=",C46,")")</f>
        <v>不明(n=2817)</v>
      </c>
      <c r="C46" s="11">
        <v>2817</v>
      </c>
      <c r="D46" s="11">
        <v>1361</v>
      </c>
      <c r="E46" s="11">
        <v>1433</v>
      </c>
      <c r="F46" s="11">
        <v>160</v>
      </c>
      <c r="G46" s="11">
        <v>82</v>
      </c>
      <c r="H46" s="11">
        <v>77</v>
      </c>
      <c r="I46" s="13">
        <v>5.679801206957757</v>
      </c>
      <c r="J46" s="13">
        <v>6.0249816311535636</v>
      </c>
      <c r="K46" s="13">
        <v>5.3733426378227493</v>
      </c>
    </row>
    <row r="47" spans="2:11" ht="15.95" customHeight="1">
      <c r="B47" s="1" t="s">
        <v>21</v>
      </c>
      <c r="C47" s="15">
        <v>73781</v>
      </c>
      <c r="D47" s="15">
        <v>37286</v>
      </c>
      <c r="E47" s="15">
        <v>36096</v>
      </c>
      <c r="F47" s="15">
        <v>3118</v>
      </c>
      <c r="G47" s="15">
        <v>1918</v>
      </c>
      <c r="H47" s="15">
        <v>1180</v>
      </c>
      <c r="I47" s="13">
        <v>4.226020249115626</v>
      </c>
      <c r="J47" s="13">
        <v>5.1440218848897707</v>
      </c>
      <c r="K47" s="13">
        <v>3.2690602836879434</v>
      </c>
    </row>
    <row r="48" spans="2:11" ht="15.95" customHeight="1">
      <c r="B48" s="4" t="s">
        <v>5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9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20</v>
      </c>
      <c r="C6" s="29" t="s">
        <v>0</v>
      </c>
      <c r="D6" s="30"/>
      <c r="E6" s="31"/>
      <c r="F6" s="29" t="s">
        <v>4</v>
      </c>
      <c r="G6" s="30"/>
      <c r="H6" s="31"/>
      <c r="I6" s="29" t="s">
        <v>11</v>
      </c>
      <c r="J6" s="30"/>
      <c r="K6" s="31"/>
    </row>
    <row r="7" spans="2:11" ht="15.95" customHeight="1">
      <c r="B7" s="28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tr">
        <f>CONCATENATE("0～4ppb","(n=",C8,")")</f>
        <v>0～4ppb(n=1926)</v>
      </c>
      <c r="C8" s="11">
        <v>1926</v>
      </c>
      <c r="D8" s="11">
        <v>924</v>
      </c>
      <c r="E8" s="11">
        <v>988</v>
      </c>
      <c r="F8" s="12">
        <v>95</v>
      </c>
      <c r="G8" s="12">
        <v>59</v>
      </c>
      <c r="H8" s="12">
        <v>36</v>
      </c>
      <c r="I8" s="13">
        <v>4.9325025960539985</v>
      </c>
      <c r="J8" s="13">
        <v>6.3852813852813854</v>
      </c>
      <c r="K8" s="13">
        <v>3.6437246963562751</v>
      </c>
    </row>
    <row r="9" spans="2:11" ht="15.95" customHeight="1">
      <c r="B9" s="2" t="str">
        <f>CONCATENATE("5～9ppb","(n=",C9,")")</f>
        <v>5～9ppb(n=13552)</v>
      </c>
      <c r="C9" s="11">
        <v>13552</v>
      </c>
      <c r="D9" s="11">
        <v>6840</v>
      </c>
      <c r="E9" s="11">
        <v>6636</v>
      </c>
      <c r="F9" s="12">
        <v>471</v>
      </c>
      <c r="G9" s="12">
        <v>291</v>
      </c>
      <c r="H9" s="12">
        <v>174</v>
      </c>
      <c r="I9" s="13">
        <v>3.4755017709563165</v>
      </c>
      <c r="J9" s="13">
        <v>4.2543859649122808</v>
      </c>
      <c r="K9" s="13">
        <v>2.6220614828209765</v>
      </c>
    </row>
    <row r="10" spans="2:11" ht="15.95" customHeight="1">
      <c r="B10" s="2" t="str">
        <f>CONCATENATE("10～14ppb","(n=",C10,")")</f>
        <v>10～14ppb(n=26499)</v>
      </c>
      <c r="C10" s="11">
        <v>26499</v>
      </c>
      <c r="D10" s="11">
        <v>13371</v>
      </c>
      <c r="E10" s="11">
        <v>13000</v>
      </c>
      <c r="F10" s="12">
        <v>914</v>
      </c>
      <c r="G10" s="12">
        <v>547</v>
      </c>
      <c r="H10" s="12">
        <v>361</v>
      </c>
      <c r="I10" s="13">
        <v>3.449186761764595</v>
      </c>
      <c r="J10" s="13">
        <v>4.0909430857826639</v>
      </c>
      <c r="K10" s="13">
        <v>2.7769230769230768</v>
      </c>
    </row>
    <row r="11" spans="2:11" ht="15.95" customHeight="1">
      <c r="B11" s="2" t="str">
        <f>CONCATENATE("15～19ppb","(n=",C11,")")</f>
        <v>15～19ppb(n=22316)</v>
      </c>
      <c r="C11" s="11">
        <v>22316</v>
      </c>
      <c r="D11" s="11">
        <v>11361</v>
      </c>
      <c r="E11" s="11">
        <v>10821</v>
      </c>
      <c r="F11" s="12">
        <v>873</v>
      </c>
      <c r="G11" s="12">
        <v>532</v>
      </c>
      <c r="H11" s="12">
        <v>336</v>
      </c>
      <c r="I11" s="13">
        <v>3.9119913963075819</v>
      </c>
      <c r="J11" s="13">
        <v>4.6826863832409114</v>
      </c>
      <c r="K11" s="13">
        <v>3.1050734682561685</v>
      </c>
    </row>
    <row r="12" spans="2:11" ht="15.95" customHeight="1">
      <c r="B12" s="2" t="str">
        <f>CONCATENATE("20～24ppb","(n=",C12,")")</f>
        <v>20～24ppb(n=9268)</v>
      </c>
      <c r="C12" s="11">
        <v>9268</v>
      </c>
      <c r="D12" s="11">
        <v>4681</v>
      </c>
      <c r="E12" s="11">
        <v>4543</v>
      </c>
      <c r="F12" s="12">
        <v>379</v>
      </c>
      <c r="G12" s="12">
        <v>248</v>
      </c>
      <c r="H12" s="12">
        <v>130</v>
      </c>
      <c r="I12" s="13">
        <v>4.0893396633577908</v>
      </c>
      <c r="J12" s="13">
        <v>5.298013245033113</v>
      </c>
      <c r="K12" s="13">
        <v>2.8615452344265901</v>
      </c>
    </row>
    <row r="13" spans="2:11" ht="15.95" customHeight="1">
      <c r="B13" s="2" t="s">
        <v>18</v>
      </c>
      <c r="C13" s="11"/>
      <c r="D13" s="11"/>
      <c r="E13" s="11"/>
      <c r="F13" s="12"/>
      <c r="G13" s="11"/>
      <c r="H13" s="11"/>
      <c r="I13" s="13"/>
      <c r="J13" s="13"/>
      <c r="K13" s="13"/>
    </row>
    <row r="14" spans="2:11" ht="15.95" customHeight="1">
      <c r="B14" s="2" t="s">
        <v>13</v>
      </c>
      <c r="C14" s="11"/>
      <c r="D14" s="11"/>
      <c r="E14" s="11"/>
      <c r="F14" s="12"/>
      <c r="G14" s="11"/>
      <c r="H14" s="11"/>
      <c r="I14" s="13"/>
      <c r="J14" s="13"/>
      <c r="K14" s="13"/>
    </row>
    <row r="15" spans="2:11" ht="15.95" customHeight="1">
      <c r="B15" s="2" t="str">
        <f>CONCATENATE("不明","(n=",C15,")")</f>
        <v>不明(n=220)</v>
      </c>
      <c r="C15" s="11">
        <v>220</v>
      </c>
      <c r="D15" s="11">
        <v>109</v>
      </c>
      <c r="E15" s="11">
        <v>108</v>
      </c>
      <c r="F15" s="12">
        <v>9</v>
      </c>
      <c r="G15" s="11">
        <v>3</v>
      </c>
      <c r="H15" s="11">
        <v>6</v>
      </c>
      <c r="I15" s="13">
        <v>4.0909090909090908</v>
      </c>
      <c r="J15" s="13">
        <v>2.7522935779816518</v>
      </c>
      <c r="K15" s="13">
        <v>5.5555555555555554</v>
      </c>
    </row>
    <row r="16" spans="2:11" ht="15.95" customHeight="1">
      <c r="B16" s="1" t="s">
        <v>21</v>
      </c>
      <c r="C16" s="14">
        <v>73781</v>
      </c>
      <c r="D16" s="14">
        <v>37286</v>
      </c>
      <c r="E16" s="14">
        <v>36096</v>
      </c>
      <c r="F16" s="15">
        <v>2741</v>
      </c>
      <c r="G16" s="15">
        <v>1680</v>
      </c>
      <c r="H16" s="15">
        <v>1043</v>
      </c>
      <c r="I16" s="13">
        <v>3.7150485897453276</v>
      </c>
      <c r="J16" s="13">
        <v>4.5057125999034486</v>
      </c>
      <c r="K16" s="13">
        <v>2.8895168439716312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7" t="s">
        <v>22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11</v>
      </c>
      <c r="J18" s="30"/>
      <c r="K18" s="31"/>
    </row>
    <row r="19" spans="2:11" ht="15.95" customHeight="1">
      <c r="B19" s="28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tr">
        <f>CONCATENATE("0～9ppb","(n=",C20,")")</f>
        <v>0～9ppb(n=6685)</v>
      </c>
      <c r="C20" s="11">
        <v>6685</v>
      </c>
      <c r="D20" s="12">
        <v>3292</v>
      </c>
      <c r="E20" s="12">
        <v>3348</v>
      </c>
      <c r="F20" s="12">
        <v>266</v>
      </c>
      <c r="G20" s="12">
        <v>163</v>
      </c>
      <c r="H20" s="12">
        <v>101</v>
      </c>
      <c r="I20" s="13">
        <v>3.9790575916230364</v>
      </c>
      <c r="J20" s="13">
        <v>4.9513973268529767</v>
      </c>
      <c r="K20" s="13">
        <v>3.0167264038231782</v>
      </c>
    </row>
    <row r="21" spans="2:11" ht="15.95" customHeight="1">
      <c r="B21" s="2" t="str">
        <f>CONCATENATE("10～19ppb","(n=",C21,")")</f>
        <v>10～19ppb(n=34292)</v>
      </c>
      <c r="C21" s="11">
        <v>34292</v>
      </c>
      <c r="D21" s="12">
        <v>17317</v>
      </c>
      <c r="E21" s="12">
        <v>16808</v>
      </c>
      <c r="F21" s="12">
        <v>1160</v>
      </c>
      <c r="G21" s="12">
        <v>705</v>
      </c>
      <c r="H21" s="12">
        <v>446</v>
      </c>
      <c r="I21" s="13">
        <v>3.3827131692523036</v>
      </c>
      <c r="J21" s="13">
        <v>4.0711439625801233</v>
      </c>
      <c r="K21" s="13">
        <v>2.6534983341266063</v>
      </c>
    </row>
    <row r="22" spans="2:11" ht="15.95" customHeight="1">
      <c r="B22" s="2" t="str">
        <f>CONCATENATE("20～29ppb","(n=",C22,")")</f>
        <v>20～29ppb(n=30742)</v>
      </c>
      <c r="C22" s="11">
        <v>30742</v>
      </c>
      <c r="D22" s="12">
        <v>15623</v>
      </c>
      <c r="E22" s="12">
        <v>14942</v>
      </c>
      <c r="F22" s="12">
        <v>1249</v>
      </c>
      <c r="G22" s="12">
        <v>771</v>
      </c>
      <c r="H22" s="12">
        <v>471</v>
      </c>
      <c r="I22" s="13">
        <v>4.0628456183722594</v>
      </c>
      <c r="J22" s="13">
        <v>4.9350316840555593</v>
      </c>
      <c r="K22" s="13">
        <v>3.1521884620532727</v>
      </c>
    </row>
    <row r="23" spans="2:11" ht="15.95" customHeight="1">
      <c r="B23" s="2" t="str">
        <f>CONCATENATE("30～39ppb","(n=",C23,")")</f>
        <v>30～39ppb(n=1842)</v>
      </c>
      <c r="C23" s="11">
        <v>1842</v>
      </c>
      <c r="D23" s="12">
        <v>945</v>
      </c>
      <c r="E23" s="12">
        <v>890</v>
      </c>
      <c r="F23" s="12">
        <v>57</v>
      </c>
      <c r="G23" s="12">
        <v>38</v>
      </c>
      <c r="H23" s="12">
        <v>19</v>
      </c>
      <c r="I23" s="13">
        <v>3.0944625407166124</v>
      </c>
      <c r="J23" s="13">
        <v>4.0211640211640214</v>
      </c>
      <c r="K23" s="13">
        <v>2.1348314606741572</v>
      </c>
    </row>
    <row r="24" spans="2:11" ht="15.95" customHeight="1">
      <c r="B24" s="2" t="s">
        <v>19</v>
      </c>
      <c r="C24" s="11"/>
      <c r="D24" s="12"/>
      <c r="E24" s="12"/>
      <c r="F24" s="12"/>
      <c r="G24" s="11"/>
      <c r="H24" s="11"/>
      <c r="I24" s="13"/>
      <c r="J24" s="13"/>
      <c r="K24" s="13"/>
    </row>
    <row r="25" spans="2:11" ht="15.95" customHeight="1">
      <c r="B25" s="2" t="s">
        <v>14</v>
      </c>
      <c r="C25" s="11"/>
      <c r="D25" s="12"/>
      <c r="E25" s="12"/>
      <c r="F25" s="12"/>
      <c r="G25" s="11"/>
      <c r="H25" s="11"/>
      <c r="I25" s="13"/>
      <c r="J25" s="13"/>
      <c r="K25" s="13"/>
    </row>
    <row r="26" spans="2:11" ht="15.95" customHeight="1">
      <c r="B26" s="2" t="str">
        <f>CONCATENATE("不明","(n=",C26,")")</f>
        <v>不明(n=220)</v>
      </c>
      <c r="C26" s="11">
        <v>220</v>
      </c>
      <c r="D26" s="12">
        <v>109</v>
      </c>
      <c r="E26" s="12">
        <v>108</v>
      </c>
      <c r="F26" s="12">
        <v>9</v>
      </c>
      <c r="G26" s="11">
        <v>3</v>
      </c>
      <c r="H26" s="11">
        <v>6</v>
      </c>
      <c r="I26" s="13">
        <v>4.0909090909090908</v>
      </c>
      <c r="J26" s="13">
        <v>2.7522935779816518</v>
      </c>
      <c r="K26" s="13">
        <v>5.5555555555555554</v>
      </c>
    </row>
    <row r="27" spans="2:11" ht="15.95" customHeight="1">
      <c r="B27" s="1" t="s">
        <v>21</v>
      </c>
      <c r="C27" s="14">
        <v>73781</v>
      </c>
      <c r="D27" s="14">
        <v>37286</v>
      </c>
      <c r="E27" s="14">
        <v>36096</v>
      </c>
      <c r="F27" s="15">
        <v>2741</v>
      </c>
      <c r="G27" s="15">
        <v>1680</v>
      </c>
      <c r="H27" s="15">
        <v>1043</v>
      </c>
      <c r="I27" s="13">
        <v>3.7150485897453276</v>
      </c>
      <c r="J27" s="13">
        <v>4.5057125999034486</v>
      </c>
      <c r="K27" s="13">
        <v>2.8895168439716312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7" t="s">
        <v>23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11</v>
      </c>
      <c r="J29" s="30"/>
      <c r="K29" s="31"/>
    </row>
    <row r="30" spans="2:11" ht="15.95" customHeight="1">
      <c r="B30" s="28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tr">
        <f>CONCATENATE("0～4ppb","(n=",C31,")")</f>
        <v>0～4ppb(n=69128)</v>
      </c>
      <c r="C31" s="11">
        <v>69128</v>
      </c>
      <c r="D31" s="12">
        <v>34943</v>
      </c>
      <c r="E31" s="12">
        <v>33816</v>
      </c>
      <c r="F31" s="12">
        <v>2593</v>
      </c>
      <c r="G31" s="12">
        <v>1588</v>
      </c>
      <c r="H31" s="12">
        <v>987</v>
      </c>
      <c r="I31" s="13">
        <v>3.7510126142807549</v>
      </c>
      <c r="J31" s="13">
        <v>4.5445439716109091</v>
      </c>
      <c r="K31" s="13">
        <v>2.9187366926898508</v>
      </c>
    </row>
    <row r="32" spans="2:11" ht="15.95" customHeight="1">
      <c r="B32" s="2" t="str">
        <f>CONCATENATE("5～9ppb","(n=",C32,")")</f>
        <v>5～9ppb(n=4433)</v>
      </c>
      <c r="C32" s="11">
        <v>4433</v>
      </c>
      <c r="D32" s="12">
        <v>2234</v>
      </c>
      <c r="E32" s="12">
        <v>2172</v>
      </c>
      <c r="F32" s="12">
        <v>139</v>
      </c>
      <c r="G32" s="12">
        <v>89</v>
      </c>
      <c r="H32" s="12">
        <v>50</v>
      </c>
      <c r="I32" s="13">
        <v>3.1355741033160389</v>
      </c>
      <c r="J32" s="13">
        <v>3.9838854073410923</v>
      </c>
      <c r="K32" s="13">
        <v>2.3020257826887662</v>
      </c>
    </row>
    <row r="33" spans="2:11" ht="15.95" customHeight="1">
      <c r="B33" s="2" t="str">
        <f>CONCATENATE("不明","(n=",C33,")")</f>
        <v>不明(n=220)</v>
      </c>
      <c r="C33" s="11">
        <v>220</v>
      </c>
      <c r="D33" s="12">
        <v>109</v>
      </c>
      <c r="E33" s="12">
        <v>108</v>
      </c>
      <c r="F33" s="12">
        <v>9</v>
      </c>
      <c r="G33" s="11">
        <v>3</v>
      </c>
      <c r="H33" s="11">
        <v>6</v>
      </c>
      <c r="I33" s="13">
        <v>4.0909090909090908</v>
      </c>
      <c r="J33" s="13">
        <v>2.7522935779816518</v>
      </c>
      <c r="K33" s="13">
        <v>5.5555555555555554</v>
      </c>
    </row>
    <row r="34" spans="2:11" ht="15.95" customHeight="1">
      <c r="B34" s="1" t="s">
        <v>21</v>
      </c>
      <c r="C34" s="15">
        <v>73781</v>
      </c>
      <c r="D34" s="15">
        <v>37286</v>
      </c>
      <c r="E34" s="15">
        <v>36096</v>
      </c>
      <c r="F34" s="15">
        <v>2741</v>
      </c>
      <c r="G34" s="15">
        <v>1680</v>
      </c>
      <c r="H34" s="15">
        <v>1043</v>
      </c>
      <c r="I34" s="13">
        <v>3.7150485897453276</v>
      </c>
      <c r="J34" s="13">
        <v>4.5057125999034486</v>
      </c>
      <c r="K34" s="13">
        <v>2.8895168439716312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7" t="s">
        <v>24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11</v>
      </c>
      <c r="J36" s="30"/>
      <c r="K36" s="31"/>
    </row>
    <row r="37" spans="2:11" ht="15.95" customHeight="1">
      <c r="B37" s="28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15</v>
      </c>
      <c r="C38" s="11"/>
      <c r="D38" s="11"/>
      <c r="E38" s="11"/>
      <c r="F38" s="11"/>
      <c r="G38" s="11"/>
      <c r="H38" s="11"/>
      <c r="I38" s="13"/>
      <c r="J38" s="13"/>
      <c r="K38" s="13"/>
    </row>
    <row r="39" spans="2:11" ht="15.95" customHeight="1">
      <c r="B39" s="2" t="s">
        <v>16</v>
      </c>
      <c r="C39" s="11"/>
      <c r="D39" s="11"/>
      <c r="E39" s="11"/>
      <c r="F39" s="11"/>
      <c r="G39" s="16"/>
      <c r="H39" s="16"/>
      <c r="I39" s="13"/>
      <c r="J39" s="13"/>
      <c r="K39" s="13"/>
    </row>
    <row r="40" spans="2:11" ht="15.95" customHeight="1">
      <c r="B40" s="2" t="str">
        <f>CONCATENATE("10～14μg/m3","(n=",C40,")")</f>
        <v>10～14μg/m3(n=1623)</v>
      </c>
      <c r="C40" s="11">
        <v>1623</v>
      </c>
      <c r="D40" s="11">
        <v>793</v>
      </c>
      <c r="E40" s="11">
        <v>820</v>
      </c>
      <c r="F40" s="11">
        <v>54</v>
      </c>
      <c r="G40" s="16">
        <v>32</v>
      </c>
      <c r="H40" s="16">
        <v>21</v>
      </c>
      <c r="I40" s="13">
        <v>3.3271719038817005</v>
      </c>
      <c r="J40" s="13">
        <v>4.0353089533417403</v>
      </c>
      <c r="K40" s="13">
        <v>2.5609756097560976</v>
      </c>
    </row>
    <row r="41" spans="2:11" ht="15.95" customHeight="1">
      <c r="B41" s="2" t="str">
        <f>CONCATENATE("15～19μg/m3","(n=",C41,")")</f>
        <v>15～19μg/m3(n=23371)</v>
      </c>
      <c r="C41" s="11">
        <v>23371</v>
      </c>
      <c r="D41" s="11">
        <v>11889</v>
      </c>
      <c r="E41" s="11">
        <v>11362</v>
      </c>
      <c r="F41" s="11">
        <v>817</v>
      </c>
      <c r="G41" s="16">
        <v>500</v>
      </c>
      <c r="H41" s="16">
        <v>310</v>
      </c>
      <c r="I41" s="13">
        <v>3.4957853750374399</v>
      </c>
      <c r="J41" s="13">
        <v>4.2055681722600724</v>
      </c>
      <c r="K41" s="13">
        <v>2.728392888575955</v>
      </c>
    </row>
    <row r="42" spans="2:11" ht="15.95" customHeight="1">
      <c r="B42" s="2" t="str">
        <f>CONCATENATE("20～24μg/m3","(n=",C42,")")</f>
        <v>20～24μg/m3(n=42111)</v>
      </c>
      <c r="C42" s="11">
        <v>42111</v>
      </c>
      <c r="D42" s="11">
        <v>21275</v>
      </c>
      <c r="E42" s="11">
        <v>20614</v>
      </c>
      <c r="F42" s="11">
        <v>1585</v>
      </c>
      <c r="G42" s="16">
        <v>990</v>
      </c>
      <c r="H42" s="16">
        <v>588</v>
      </c>
      <c r="I42" s="13">
        <v>3.7638621737788225</v>
      </c>
      <c r="J42" s="13">
        <v>4.653349001175088</v>
      </c>
      <c r="K42" s="13">
        <v>2.8524303871155525</v>
      </c>
    </row>
    <row r="43" spans="2:11" ht="15.95" customHeight="1">
      <c r="B43" s="2" t="str">
        <f>CONCATENATE("25～29μg/m3","(n=",C43,")")</f>
        <v>25～29μg/m3(n=3451)</v>
      </c>
      <c r="C43" s="11">
        <v>3451</v>
      </c>
      <c r="D43" s="11">
        <v>1758</v>
      </c>
      <c r="E43" s="11">
        <v>1673</v>
      </c>
      <c r="F43" s="11">
        <v>131</v>
      </c>
      <c r="G43" s="11">
        <v>79</v>
      </c>
      <c r="H43" s="11">
        <v>50</v>
      </c>
      <c r="I43" s="13">
        <v>3.7960011590843239</v>
      </c>
      <c r="J43" s="13">
        <v>4.4937428896473266</v>
      </c>
      <c r="K43" s="13">
        <v>2.9886431560071727</v>
      </c>
    </row>
    <row r="44" spans="2:11" ht="15.95" customHeight="1">
      <c r="B44" s="2" t="str">
        <f>CONCATENATE("30～34μg/m3","(n=",C44,")")</f>
        <v>30～34μg/m3(n=408)</v>
      </c>
      <c r="C44" s="11">
        <v>408</v>
      </c>
      <c r="D44" s="11">
        <v>210</v>
      </c>
      <c r="E44" s="11">
        <v>194</v>
      </c>
      <c r="F44" s="11">
        <v>16</v>
      </c>
      <c r="G44" s="11">
        <v>9</v>
      </c>
      <c r="H44" s="11">
        <v>7</v>
      </c>
      <c r="I44" s="13">
        <v>3.9215686274509802</v>
      </c>
      <c r="J44" s="13">
        <v>4.2857142857142856</v>
      </c>
      <c r="K44" s="13">
        <v>3.608247422680412</v>
      </c>
    </row>
    <row r="45" spans="2:11" ht="15.95" customHeight="1">
      <c r="B45" s="2" t="s">
        <v>17</v>
      </c>
      <c r="C45" s="11"/>
      <c r="D45" s="17"/>
      <c r="E45" s="17"/>
      <c r="F45" s="11"/>
      <c r="G45" s="17"/>
      <c r="H45" s="17"/>
      <c r="I45" s="13"/>
      <c r="J45" s="13"/>
      <c r="K45" s="13"/>
    </row>
    <row r="46" spans="2:11" ht="15.95" customHeight="1">
      <c r="B46" s="2" t="str">
        <f>CONCATENATE("不明","(n=",C46,")")</f>
        <v>不明(n=2817)</v>
      </c>
      <c r="C46" s="11">
        <v>2817</v>
      </c>
      <c r="D46" s="11">
        <v>1361</v>
      </c>
      <c r="E46" s="11">
        <v>1433</v>
      </c>
      <c r="F46" s="11">
        <v>138</v>
      </c>
      <c r="G46" s="11">
        <v>70</v>
      </c>
      <c r="H46" s="11">
        <v>67</v>
      </c>
      <c r="I46" s="13">
        <v>4.8988285410010652</v>
      </c>
      <c r="J46" s="13">
        <v>5.1432770022042611</v>
      </c>
      <c r="K46" s="13">
        <v>4.6755059316120029</v>
      </c>
    </row>
    <row r="47" spans="2:11" ht="15.95" customHeight="1">
      <c r="B47" s="1" t="s">
        <v>21</v>
      </c>
      <c r="C47" s="15">
        <v>73781</v>
      </c>
      <c r="D47" s="15">
        <v>37286</v>
      </c>
      <c r="E47" s="15">
        <v>36096</v>
      </c>
      <c r="F47" s="15">
        <v>2741</v>
      </c>
      <c r="G47" s="15">
        <v>1680</v>
      </c>
      <c r="H47" s="15">
        <v>1043</v>
      </c>
      <c r="I47" s="13">
        <v>3.7150485897453276</v>
      </c>
      <c r="J47" s="13">
        <v>4.5057125999034486</v>
      </c>
      <c r="K47" s="13">
        <v>2.8895168439716312</v>
      </c>
    </row>
    <row r="48" spans="2:11" ht="15.95" customHeight="1">
      <c r="B48" s="4" t="s">
        <v>5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78740157480314965" footer="0.39370078740157483"/>
  <pageSetup paperSize="9" scale="80" orientation="portrait" horizontalDpi="4294967292" vertic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B1:K48"/>
  <sheetViews>
    <sheetView tabSelected="1" workbookViewId="0">
      <selection activeCell="D51" sqref="D51"/>
    </sheetView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10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7" t="s">
        <v>20</v>
      </c>
      <c r="C6" s="29" t="s">
        <v>0</v>
      </c>
      <c r="D6" s="30"/>
      <c r="E6" s="31"/>
      <c r="F6" s="29" t="s">
        <v>4</v>
      </c>
      <c r="G6" s="30"/>
      <c r="H6" s="31"/>
      <c r="I6" s="29" t="s">
        <v>11</v>
      </c>
      <c r="J6" s="30"/>
      <c r="K6" s="31"/>
    </row>
    <row r="7" spans="2:11" ht="15.95" customHeight="1">
      <c r="B7" s="28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tr">
        <f>CONCATENATE("0～4ppb","(n=",C8,")")</f>
        <v>0～4ppb(n=1926)</v>
      </c>
      <c r="C8" s="11">
        <v>1926</v>
      </c>
      <c r="D8" s="11">
        <v>924</v>
      </c>
      <c r="E8" s="11">
        <v>988</v>
      </c>
      <c r="F8" s="12">
        <v>172</v>
      </c>
      <c r="G8" s="12">
        <v>99</v>
      </c>
      <c r="H8" s="12">
        <v>73</v>
      </c>
      <c r="I8" s="13">
        <v>8.9304257528556601</v>
      </c>
      <c r="J8" s="13">
        <v>10.714285714285714</v>
      </c>
      <c r="K8" s="13">
        <v>7.3886639676113361</v>
      </c>
    </row>
    <row r="9" spans="2:11" ht="15.95" customHeight="1">
      <c r="B9" s="2" t="str">
        <f>CONCATENATE("5～9ppb","(n=",C9,")")</f>
        <v>5～9ppb(n=13552)</v>
      </c>
      <c r="C9" s="11">
        <v>13552</v>
      </c>
      <c r="D9" s="11">
        <v>6840</v>
      </c>
      <c r="E9" s="11">
        <v>6636</v>
      </c>
      <c r="F9" s="12">
        <v>966</v>
      </c>
      <c r="G9" s="12">
        <v>604</v>
      </c>
      <c r="H9" s="12">
        <v>352</v>
      </c>
      <c r="I9" s="13">
        <v>7.1280991735537187</v>
      </c>
      <c r="J9" s="13">
        <v>8.8304093567251467</v>
      </c>
      <c r="K9" s="13">
        <v>5.3044002411091018</v>
      </c>
    </row>
    <row r="10" spans="2:11" ht="15.95" customHeight="1">
      <c r="B10" s="2" t="str">
        <f>CONCATENATE("10～14ppb","(n=",C10,")")</f>
        <v>10～14ppb(n=26499)</v>
      </c>
      <c r="C10" s="11">
        <v>26499</v>
      </c>
      <c r="D10" s="11">
        <v>13371</v>
      </c>
      <c r="E10" s="11">
        <v>13000</v>
      </c>
      <c r="F10" s="12">
        <v>1835</v>
      </c>
      <c r="G10" s="12">
        <v>1089</v>
      </c>
      <c r="H10" s="12">
        <v>736</v>
      </c>
      <c r="I10" s="13">
        <v>6.9247896147024406</v>
      </c>
      <c r="J10" s="13">
        <v>8.1444918106349551</v>
      </c>
      <c r="K10" s="13">
        <v>5.6615384615384619</v>
      </c>
    </row>
    <row r="11" spans="2:11" ht="15.95" customHeight="1">
      <c r="B11" s="2" t="str">
        <f>CONCATENATE("15～19ppb","(n=",C11,")")</f>
        <v>15～19ppb(n=22316)</v>
      </c>
      <c r="C11" s="11">
        <v>22316</v>
      </c>
      <c r="D11" s="11">
        <v>11361</v>
      </c>
      <c r="E11" s="11">
        <v>10821</v>
      </c>
      <c r="F11" s="12">
        <v>1666</v>
      </c>
      <c r="G11" s="12">
        <v>992</v>
      </c>
      <c r="H11" s="12">
        <v>663</v>
      </c>
      <c r="I11" s="13">
        <v>7.4654956085319952</v>
      </c>
      <c r="J11" s="13">
        <v>8.731625737171024</v>
      </c>
      <c r="K11" s="13">
        <v>6.1269753257554749</v>
      </c>
    </row>
    <row r="12" spans="2:11" ht="15.95" customHeight="1">
      <c r="B12" s="2" t="str">
        <f>CONCATENATE("20～24ppb","(n=",C12,")")</f>
        <v>20～24ppb(n=9268)</v>
      </c>
      <c r="C12" s="11">
        <v>9268</v>
      </c>
      <c r="D12" s="11">
        <v>4681</v>
      </c>
      <c r="E12" s="11">
        <v>4543</v>
      </c>
      <c r="F12" s="12">
        <v>660</v>
      </c>
      <c r="G12" s="12">
        <v>409</v>
      </c>
      <c r="H12" s="12">
        <v>248</v>
      </c>
      <c r="I12" s="13">
        <v>7.1212775140267581</v>
      </c>
      <c r="J12" s="13">
        <v>8.7374492629779965</v>
      </c>
      <c r="K12" s="13">
        <v>5.458947831829188</v>
      </c>
    </row>
    <row r="13" spans="2:11" ht="15.95" customHeight="1">
      <c r="B13" s="2" t="s">
        <v>18</v>
      </c>
      <c r="C13" s="11"/>
      <c r="D13" s="11"/>
      <c r="E13" s="11"/>
      <c r="F13" s="12"/>
      <c r="G13" s="11"/>
      <c r="H13" s="11"/>
      <c r="I13" s="13"/>
      <c r="J13" s="13"/>
      <c r="K13" s="13"/>
    </row>
    <row r="14" spans="2:11" ht="15.95" customHeight="1">
      <c r="B14" s="2" t="s">
        <v>13</v>
      </c>
      <c r="C14" s="11"/>
      <c r="D14" s="11"/>
      <c r="E14" s="11"/>
      <c r="F14" s="12"/>
      <c r="G14" s="11"/>
      <c r="H14" s="11"/>
      <c r="I14" s="13"/>
      <c r="J14" s="13"/>
      <c r="K14" s="13"/>
    </row>
    <row r="15" spans="2:11" ht="15.95" customHeight="1">
      <c r="B15" s="2" t="str">
        <f>CONCATENATE("不明","(n=",C15,")")</f>
        <v>不明(n=220)</v>
      </c>
      <c r="C15" s="11">
        <v>220</v>
      </c>
      <c r="D15" s="11">
        <v>109</v>
      </c>
      <c r="E15" s="11">
        <v>108</v>
      </c>
      <c r="F15" s="12">
        <v>23</v>
      </c>
      <c r="G15" s="11">
        <v>10</v>
      </c>
      <c r="H15" s="11">
        <v>13</v>
      </c>
      <c r="I15" s="13">
        <v>10.454545454545453</v>
      </c>
      <c r="J15" s="13">
        <v>9.1743119266055047</v>
      </c>
      <c r="K15" s="13">
        <v>12.037037037037036</v>
      </c>
    </row>
    <row r="16" spans="2:11" ht="15.95" customHeight="1">
      <c r="B16" s="1" t="s">
        <v>21</v>
      </c>
      <c r="C16" s="14">
        <v>73781</v>
      </c>
      <c r="D16" s="14">
        <v>37286</v>
      </c>
      <c r="E16" s="14">
        <v>36096</v>
      </c>
      <c r="F16" s="15">
        <v>5322</v>
      </c>
      <c r="G16" s="15">
        <v>3203</v>
      </c>
      <c r="H16" s="15">
        <v>2085</v>
      </c>
      <c r="I16" s="13">
        <v>7.2132391808189107</v>
      </c>
      <c r="J16" s="13">
        <v>8.5903556294587773</v>
      </c>
      <c r="K16" s="13">
        <v>5.7762632978723403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7" t="s">
        <v>22</v>
      </c>
      <c r="C18" s="29" t="s">
        <v>0</v>
      </c>
      <c r="D18" s="30"/>
      <c r="E18" s="31"/>
      <c r="F18" s="29" t="s">
        <v>4</v>
      </c>
      <c r="G18" s="30"/>
      <c r="H18" s="31"/>
      <c r="I18" s="29" t="s">
        <v>11</v>
      </c>
      <c r="J18" s="30"/>
      <c r="K18" s="31"/>
    </row>
    <row r="19" spans="2:11" ht="15.95" customHeight="1">
      <c r="B19" s="28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tr">
        <f>CONCATENATE("0～9ppb","(n=",C20,")")</f>
        <v>0～9ppb(n=6685)</v>
      </c>
      <c r="C20" s="11">
        <v>6685</v>
      </c>
      <c r="D20" s="12">
        <v>3292</v>
      </c>
      <c r="E20" s="12">
        <v>3348</v>
      </c>
      <c r="F20" s="12">
        <v>537</v>
      </c>
      <c r="G20" s="12">
        <v>324</v>
      </c>
      <c r="H20" s="12">
        <v>210</v>
      </c>
      <c r="I20" s="13">
        <v>8.0329094988780856</v>
      </c>
      <c r="J20" s="13">
        <v>9.8420413122721744</v>
      </c>
      <c r="K20" s="13">
        <v>6.2724014336917557</v>
      </c>
    </row>
    <row r="21" spans="2:11" ht="15.95" customHeight="1">
      <c r="B21" s="2" t="str">
        <f>CONCATENATE("10～19ppb","(n=",C21,")")</f>
        <v>10～19ppb(n=34292)</v>
      </c>
      <c r="C21" s="11">
        <v>34292</v>
      </c>
      <c r="D21" s="12">
        <v>17317</v>
      </c>
      <c r="E21" s="12">
        <v>16808</v>
      </c>
      <c r="F21" s="12">
        <v>2359</v>
      </c>
      <c r="G21" s="12">
        <v>1426</v>
      </c>
      <c r="H21" s="12">
        <v>917</v>
      </c>
      <c r="I21" s="13">
        <v>6.8791554881605048</v>
      </c>
      <c r="J21" s="13">
        <v>8.2346826817578105</v>
      </c>
      <c r="K21" s="13">
        <v>5.4557353641123276</v>
      </c>
    </row>
    <row r="22" spans="2:11" ht="15.95" customHeight="1">
      <c r="B22" s="2" t="str">
        <f>CONCATENATE("20～29ppb","(n=",C22,")")</f>
        <v>20～29ppb(n=30742)</v>
      </c>
      <c r="C22" s="11">
        <v>30742</v>
      </c>
      <c r="D22" s="12">
        <v>15623</v>
      </c>
      <c r="E22" s="12">
        <v>14942</v>
      </c>
      <c r="F22" s="12">
        <v>2295</v>
      </c>
      <c r="G22" s="12">
        <v>1377</v>
      </c>
      <c r="H22" s="12">
        <v>904</v>
      </c>
      <c r="I22" s="13">
        <v>7.4653568408041115</v>
      </c>
      <c r="J22" s="13">
        <v>8.8139281828074001</v>
      </c>
      <c r="K22" s="13">
        <v>6.0500602329005488</v>
      </c>
    </row>
    <row r="23" spans="2:11" ht="15.95" customHeight="1">
      <c r="B23" s="2" t="str">
        <f>CONCATENATE("30～39ppb","(n=",C23,")")</f>
        <v>30～39ppb(n=1842)</v>
      </c>
      <c r="C23" s="11">
        <v>1842</v>
      </c>
      <c r="D23" s="12">
        <v>945</v>
      </c>
      <c r="E23" s="12">
        <v>890</v>
      </c>
      <c r="F23" s="12">
        <v>108</v>
      </c>
      <c r="G23" s="12">
        <v>66</v>
      </c>
      <c r="H23" s="12">
        <v>41</v>
      </c>
      <c r="I23" s="13">
        <v>5.8631921824104234</v>
      </c>
      <c r="J23" s="13">
        <v>6.9841269841269842</v>
      </c>
      <c r="K23" s="13">
        <v>4.606741573033708</v>
      </c>
    </row>
    <row r="24" spans="2:11" ht="15.95" customHeight="1">
      <c r="B24" s="2" t="s">
        <v>19</v>
      </c>
      <c r="C24" s="11"/>
      <c r="D24" s="12"/>
      <c r="E24" s="12"/>
      <c r="F24" s="12"/>
      <c r="G24" s="11"/>
      <c r="H24" s="11"/>
      <c r="I24" s="13"/>
      <c r="J24" s="13"/>
      <c r="K24" s="13"/>
    </row>
    <row r="25" spans="2:11" ht="15.95" customHeight="1">
      <c r="B25" s="2" t="s">
        <v>14</v>
      </c>
      <c r="C25" s="11"/>
      <c r="D25" s="12"/>
      <c r="E25" s="12"/>
      <c r="F25" s="12"/>
      <c r="G25" s="11"/>
      <c r="H25" s="11"/>
      <c r="I25" s="13"/>
      <c r="J25" s="13"/>
      <c r="K25" s="13"/>
    </row>
    <row r="26" spans="2:11" ht="15.95" customHeight="1">
      <c r="B26" s="2" t="str">
        <f>CONCATENATE("不明","(n=",C26,")")</f>
        <v>不明(n=220)</v>
      </c>
      <c r="C26" s="11">
        <v>220</v>
      </c>
      <c r="D26" s="12">
        <v>109</v>
      </c>
      <c r="E26" s="12">
        <v>108</v>
      </c>
      <c r="F26" s="12">
        <v>23</v>
      </c>
      <c r="G26" s="11">
        <v>10</v>
      </c>
      <c r="H26" s="11">
        <v>13</v>
      </c>
      <c r="I26" s="13">
        <v>10.454545454545453</v>
      </c>
      <c r="J26" s="13">
        <v>9.1743119266055047</v>
      </c>
      <c r="K26" s="13">
        <v>12.037037037037036</v>
      </c>
    </row>
    <row r="27" spans="2:11" ht="15.95" customHeight="1">
      <c r="B27" s="1" t="s">
        <v>21</v>
      </c>
      <c r="C27" s="14">
        <v>73781</v>
      </c>
      <c r="D27" s="14">
        <v>37286</v>
      </c>
      <c r="E27" s="14">
        <v>36096</v>
      </c>
      <c r="F27" s="15">
        <v>5322</v>
      </c>
      <c r="G27" s="15">
        <v>3203</v>
      </c>
      <c r="H27" s="15">
        <v>2085</v>
      </c>
      <c r="I27" s="13">
        <v>7.2132391808189107</v>
      </c>
      <c r="J27" s="13">
        <v>8.5903556294587773</v>
      </c>
      <c r="K27" s="13">
        <v>5.7762632978723403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7" t="s">
        <v>23</v>
      </c>
      <c r="C29" s="29" t="s">
        <v>0</v>
      </c>
      <c r="D29" s="30"/>
      <c r="E29" s="31"/>
      <c r="F29" s="29" t="s">
        <v>4</v>
      </c>
      <c r="G29" s="30"/>
      <c r="H29" s="31"/>
      <c r="I29" s="29" t="s">
        <v>11</v>
      </c>
      <c r="J29" s="30"/>
      <c r="K29" s="31"/>
    </row>
    <row r="30" spans="2:11" ht="15.95" customHeight="1">
      <c r="B30" s="28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tr">
        <f>CONCATENATE("0～4ppb","(n=",C31,")")</f>
        <v>0～4ppb(n=69128)</v>
      </c>
      <c r="C31" s="11">
        <v>69128</v>
      </c>
      <c r="D31" s="12">
        <v>34943</v>
      </c>
      <c r="E31" s="12">
        <v>33816</v>
      </c>
      <c r="F31" s="12">
        <v>5028</v>
      </c>
      <c r="G31" s="12">
        <v>3022</v>
      </c>
      <c r="H31" s="12">
        <v>1974</v>
      </c>
      <c r="I31" s="13">
        <v>7.2734637194769123</v>
      </c>
      <c r="J31" s="13">
        <v>8.6483702029018694</v>
      </c>
      <c r="K31" s="13">
        <v>5.8374733853797016</v>
      </c>
    </row>
    <row r="32" spans="2:11" ht="15.95" customHeight="1">
      <c r="B32" s="2" t="str">
        <f>CONCATENATE("5～9ppb","(n=",C32,")")</f>
        <v>5～9ppb(n=4433)</v>
      </c>
      <c r="C32" s="11">
        <v>4433</v>
      </c>
      <c r="D32" s="12">
        <v>2234</v>
      </c>
      <c r="E32" s="12">
        <v>2172</v>
      </c>
      <c r="F32" s="12">
        <v>271</v>
      </c>
      <c r="G32" s="12">
        <v>171</v>
      </c>
      <c r="H32" s="12">
        <v>98</v>
      </c>
      <c r="I32" s="13">
        <v>6.1132415971125651</v>
      </c>
      <c r="J32" s="13">
        <v>7.6544315129811995</v>
      </c>
      <c r="K32" s="13">
        <v>4.5119705340699818</v>
      </c>
    </row>
    <row r="33" spans="2:11" ht="15.95" customHeight="1">
      <c r="B33" s="2" t="str">
        <f>CONCATENATE("不明","(n=",C33,")")</f>
        <v>不明(n=220)</v>
      </c>
      <c r="C33" s="11">
        <v>220</v>
      </c>
      <c r="D33" s="12">
        <v>109</v>
      </c>
      <c r="E33" s="12">
        <v>108</v>
      </c>
      <c r="F33" s="12">
        <v>23</v>
      </c>
      <c r="G33" s="11">
        <v>10</v>
      </c>
      <c r="H33" s="11">
        <v>13</v>
      </c>
      <c r="I33" s="13">
        <v>10.454545454545453</v>
      </c>
      <c r="J33" s="13">
        <v>9.1743119266055047</v>
      </c>
      <c r="K33" s="13">
        <v>12.037037037037036</v>
      </c>
    </row>
    <row r="34" spans="2:11" ht="15.95" customHeight="1">
      <c r="B34" s="1" t="s">
        <v>21</v>
      </c>
      <c r="C34" s="15">
        <v>73781</v>
      </c>
      <c r="D34" s="15">
        <v>37286</v>
      </c>
      <c r="E34" s="15">
        <v>36096</v>
      </c>
      <c r="F34" s="15">
        <v>5322</v>
      </c>
      <c r="G34" s="15">
        <v>3203</v>
      </c>
      <c r="H34" s="15">
        <v>2085</v>
      </c>
      <c r="I34" s="13">
        <v>7.2132391808189107</v>
      </c>
      <c r="J34" s="13">
        <v>8.5903556294587773</v>
      </c>
      <c r="K34" s="13">
        <v>5.7762632978723403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7" t="s">
        <v>24</v>
      </c>
      <c r="C36" s="29" t="s">
        <v>0</v>
      </c>
      <c r="D36" s="30"/>
      <c r="E36" s="31"/>
      <c r="F36" s="29" t="s">
        <v>4</v>
      </c>
      <c r="G36" s="30"/>
      <c r="H36" s="31"/>
      <c r="I36" s="29" t="s">
        <v>11</v>
      </c>
      <c r="J36" s="30"/>
      <c r="K36" s="31"/>
    </row>
    <row r="37" spans="2:11" ht="15.95" customHeight="1">
      <c r="B37" s="28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15</v>
      </c>
      <c r="C38" s="11"/>
      <c r="D38" s="11"/>
      <c r="E38" s="11"/>
      <c r="F38" s="11"/>
      <c r="G38" s="11"/>
      <c r="H38" s="11"/>
      <c r="I38" s="13"/>
      <c r="J38" s="13"/>
      <c r="K38" s="13"/>
    </row>
    <row r="39" spans="2:11" ht="15.95" customHeight="1">
      <c r="B39" s="2" t="s">
        <v>16</v>
      </c>
      <c r="C39" s="11"/>
      <c r="D39" s="11"/>
      <c r="E39" s="11"/>
      <c r="F39" s="11"/>
      <c r="G39" s="16"/>
      <c r="H39" s="16"/>
      <c r="I39" s="13"/>
      <c r="J39" s="13"/>
      <c r="K39" s="13"/>
    </row>
    <row r="40" spans="2:11" ht="15.95" customHeight="1">
      <c r="B40" s="2" t="str">
        <f>CONCATENATE("10～14μg/m3","(n=",C40,")")</f>
        <v>10～14μg/m3(n=1623)</v>
      </c>
      <c r="C40" s="11">
        <v>1623</v>
      </c>
      <c r="D40" s="11">
        <v>793</v>
      </c>
      <c r="E40" s="11">
        <v>820</v>
      </c>
      <c r="F40" s="11">
        <v>110</v>
      </c>
      <c r="G40" s="16">
        <v>74</v>
      </c>
      <c r="H40" s="16">
        <v>35</v>
      </c>
      <c r="I40" s="13">
        <v>6.7775723967960566</v>
      </c>
      <c r="J40" s="13">
        <v>9.3316519546027745</v>
      </c>
      <c r="K40" s="13">
        <v>4.2682926829268295</v>
      </c>
    </row>
    <row r="41" spans="2:11" ht="15.95" customHeight="1">
      <c r="B41" s="2" t="str">
        <f>CONCATENATE("15～19μg/m3","(n=",C41,")")</f>
        <v>15～19μg/m3(n=23371)</v>
      </c>
      <c r="C41" s="11">
        <v>23371</v>
      </c>
      <c r="D41" s="11">
        <v>11889</v>
      </c>
      <c r="E41" s="11">
        <v>11362</v>
      </c>
      <c r="F41" s="11">
        <v>1681</v>
      </c>
      <c r="G41" s="16">
        <v>1024</v>
      </c>
      <c r="H41" s="16">
        <v>642</v>
      </c>
      <c r="I41" s="13">
        <v>7.1926746822985752</v>
      </c>
      <c r="J41" s="13">
        <v>8.6130036167886281</v>
      </c>
      <c r="K41" s="13">
        <v>5.6504136595669774</v>
      </c>
    </row>
    <row r="42" spans="2:11" ht="15.95" customHeight="1">
      <c r="B42" s="2" t="str">
        <f>CONCATENATE("20～24μg/m3","(n=",C42,")")</f>
        <v>20～24μg/m3(n=42111)</v>
      </c>
      <c r="C42" s="11">
        <v>42111</v>
      </c>
      <c r="D42" s="11">
        <v>21275</v>
      </c>
      <c r="E42" s="11">
        <v>20614</v>
      </c>
      <c r="F42" s="11">
        <v>2991</v>
      </c>
      <c r="G42" s="16">
        <v>1800</v>
      </c>
      <c r="H42" s="16">
        <v>1176</v>
      </c>
      <c r="I42" s="13">
        <v>7.1026572629479228</v>
      </c>
      <c r="J42" s="13">
        <v>8.46063454759107</v>
      </c>
      <c r="K42" s="13">
        <v>5.704860774231105</v>
      </c>
    </row>
    <row r="43" spans="2:11" ht="15.95" customHeight="1">
      <c r="B43" s="2" t="str">
        <f>CONCATENATE("25～29μg/m3","(n=",C43,")")</f>
        <v>25～29μg/m3(n=3451)</v>
      </c>
      <c r="C43" s="11">
        <v>3451</v>
      </c>
      <c r="D43" s="11">
        <v>1758</v>
      </c>
      <c r="E43" s="11">
        <v>1673</v>
      </c>
      <c r="F43" s="11">
        <v>246</v>
      </c>
      <c r="G43" s="11">
        <v>153</v>
      </c>
      <c r="H43" s="11">
        <v>91</v>
      </c>
      <c r="I43" s="13">
        <v>7.128368588814836</v>
      </c>
      <c r="J43" s="13">
        <v>8.7030716723549499</v>
      </c>
      <c r="K43" s="13">
        <v>5.439330543933055</v>
      </c>
    </row>
    <row r="44" spans="2:11" ht="15.95" customHeight="1">
      <c r="B44" s="2" t="str">
        <f>CONCATENATE("30～34μg/m3","(n=",C44,")")</f>
        <v>30～34μg/m3(n=408)</v>
      </c>
      <c r="C44" s="11">
        <v>408</v>
      </c>
      <c r="D44" s="11">
        <v>210</v>
      </c>
      <c r="E44" s="11">
        <v>194</v>
      </c>
      <c r="F44" s="11">
        <v>30</v>
      </c>
      <c r="G44" s="11">
        <v>20</v>
      </c>
      <c r="H44" s="11">
        <v>10</v>
      </c>
      <c r="I44" s="13">
        <v>7.3529411764705888</v>
      </c>
      <c r="J44" s="13">
        <v>9.5238095238095237</v>
      </c>
      <c r="K44" s="13">
        <v>5.1546391752577314</v>
      </c>
    </row>
    <row r="45" spans="2:11" ht="15.95" customHeight="1">
      <c r="B45" s="2" t="s">
        <v>17</v>
      </c>
      <c r="C45" s="11"/>
      <c r="D45" s="17"/>
      <c r="E45" s="17"/>
      <c r="F45" s="11"/>
      <c r="G45" s="17"/>
      <c r="H45" s="17"/>
      <c r="I45" s="13"/>
      <c r="J45" s="13"/>
      <c r="K45" s="13"/>
    </row>
    <row r="46" spans="2:11" ht="15.95" customHeight="1">
      <c r="B46" s="2" t="str">
        <f>CONCATENATE("不明","(n=",C46,")")</f>
        <v>不明(n=2817)</v>
      </c>
      <c r="C46" s="11">
        <v>2817</v>
      </c>
      <c r="D46" s="11">
        <v>1361</v>
      </c>
      <c r="E46" s="11">
        <v>1433</v>
      </c>
      <c r="F46" s="11">
        <v>264</v>
      </c>
      <c r="G46" s="11">
        <v>132</v>
      </c>
      <c r="H46" s="11">
        <v>131</v>
      </c>
      <c r="I46" s="13">
        <v>9.3716719914802979</v>
      </c>
      <c r="J46" s="13">
        <v>9.6987509184423217</v>
      </c>
      <c r="K46" s="13">
        <v>9.1416608513607827</v>
      </c>
    </row>
    <row r="47" spans="2:11" ht="15.95" customHeight="1">
      <c r="B47" s="1" t="s">
        <v>21</v>
      </c>
      <c r="C47" s="15">
        <v>73781</v>
      </c>
      <c r="D47" s="15">
        <v>37286</v>
      </c>
      <c r="E47" s="15">
        <v>36096</v>
      </c>
      <c r="F47" s="15">
        <v>5322</v>
      </c>
      <c r="G47" s="15">
        <v>3203</v>
      </c>
      <c r="H47" s="15">
        <v>2085</v>
      </c>
      <c r="I47" s="13">
        <v>7.2132391808189107</v>
      </c>
      <c r="J47" s="13">
        <v>8.5903556294587773</v>
      </c>
      <c r="K47" s="13">
        <v>5.7762632978723403</v>
      </c>
    </row>
    <row r="48" spans="2:11" ht="15.95" customHeight="1">
      <c r="B48" s="4" t="s">
        <v>5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29:B30"/>
    <mergeCell ref="C29:E29"/>
    <mergeCell ref="F29:H29"/>
    <mergeCell ref="I29:K29"/>
    <mergeCell ref="B36:B37"/>
    <mergeCell ref="C36:E36"/>
    <mergeCell ref="F36:H36"/>
    <mergeCell ref="I36:K3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2008-04-18T10:19:36Z</cp:lastPrinted>
  <dcterms:created xsi:type="dcterms:W3CDTF">2006-09-25T09:00:47Z</dcterms:created>
  <dcterms:modified xsi:type="dcterms:W3CDTF">2015-03-26T03:16:26Z</dcterms:modified>
</cp:coreProperties>
</file>