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harts/chart13.xml" ContentType="application/vnd.openxmlformats-officedocument.drawingml.chart+xml"/>
  <Override PartName="/xl/drawings/drawing3.xml" ContentType="application/vnd.openxmlformats-officedocument.drawingml.chartshapes+xml"/>
  <Override PartName="/xl/charts/chart14.xml" ContentType="application/vnd.openxmlformats-officedocument.drawingml.chart+xml"/>
  <Override PartName="/xl/charts/chart15.xml" ContentType="application/vnd.openxmlformats-officedocument.drawingml.chart+xml"/>
  <Override PartName="/xl/charts/chart16.xml" ContentType="application/vnd.openxmlformats-officedocument.drawingml.chart+xml"/>
  <Override PartName="/xl/charts/chart17.xml" ContentType="application/vnd.openxmlformats-officedocument.drawingml.chart+xml"/>
  <Override PartName="/xl/charts/chart18.xml" ContentType="application/vnd.openxmlformats-officedocument.drawingml.chart+xml"/>
  <Override PartName="/xl/charts/chart19.xml" ContentType="application/vnd.openxmlformats-officedocument.drawingml.chart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chart22.xml" ContentType="application/vnd.openxmlformats-officedocument.drawingml.chart+xml"/>
  <Override PartName="/xl/charts/chart23.xml" ContentType="application/vnd.openxmlformats-officedocument.drawingml.chart+xml"/>
  <Override PartName="/xl/charts/chart24.xml" ContentType="application/vnd.openxmlformats-officedocument.drawingml.chart+xml"/>
  <Override PartName="/xl/charts/chart25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Phg01142\02企画係\004_各案件フォルダ（五十音順）\（と）統計\統計年報\統計年報(第68巻)\220831_修正\"/>
    </mc:Choice>
  </mc:AlternateContent>
  <bookViews>
    <workbookView xWindow="0" yWindow="0" windowWidth="13812" windowHeight="6708" tabRatio="892"/>
  </bookViews>
  <sheets>
    <sheet name="1 総-発生救助状況P24 (2)" sheetId="76" r:id="rId1"/>
    <sheet name="【種子島署、宮古島部追記】1 部署要救助P25-32" sheetId="77" r:id="rId2"/>
    <sheet name="2 海難発生距岸P33-34" sheetId="75" r:id="rId3"/>
    <sheet name="3 海難種別P36" sheetId="72" r:id="rId4"/>
    <sheet name="地域図P35" sheetId="66" r:id="rId5"/>
    <sheet name="4 航路別海難P37" sheetId="68" r:id="rId6"/>
    <sheet name="5 要救助海難船舶見積価格調P38" sheetId="69" r:id="rId7"/>
    <sheet name="6 (1)人身事故発生救助状況P39" sheetId="73" r:id="rId8"/>
    <sheet name="6(2)海難によらない乗船者の事故内容別調P40" sheetId="74" r:id="rId9"/>
    <sheet name="6(3)海浜事故等の事故内容別調P41" sheetId="71" r:id="rId10"/>
  </sheets>
  <definedNames>
    <definedName name="_xlnm._FilterDatabase" localSheetId="1" hidden="1">'【種子島署、宮古島部追記】1 部署要救助P25-32'!#REF!</definedName>
    <definedName name="_xlnm._FilterDatabase" localSheetId="2" hidden="1">'2 海難発生距岸P33-34'!#REF!</definedName>
    <definedName name="_xlnm.Print_Area" localSheetId="1">'【種子島署、宮古島部追記】1 部署要救助P25-32'!$A$1:$AN$177</definedName>
    <definedName name="_xlnm.Print_Area" localSheetId="2">'2 海難発生距岸P33-34'!$A$1:$T$92</definedName>
    <definedName name="_xlnm.Print_Area" localSheetId="3">'3 海難種別P36'!$A$1:$Z$28</definedName>
    <definedName name="_xlnm.Print_Area" localSheetId="5">'4 航路別海難P37'!#REF!</definedName>
    <definedName name="_xlnm.Print_Area" localSheetId="6">'5 要救助海難船舶見積価格調P38'!$A$1:$F$18</definedName>
    <definedName name="_xlnm.Print_Area" localSheetId="7">'6 (1)人身事故発生救助状況P39'!$A$1:$M$17</definedName>
    <definedName name="_xlnm.Print_Area" localSheetId="8">'6(2)海難によらない乗船者の事故内容別調P40'!$A$1:$Q$33</definedName>
    <definedName name="_xlnm.Print_Area" localSheetId="9">'6(3)海浜事故等の事故内容別調P41'!$A$1:$S$32</definedName>
    <definedName name="_xlnm.Print_Area" localSheetId="4">地域図P35!$A$1:$Q$76</definedName>
    <definedName name="_xlnm.Print_Titles" localSheetId="1">'【種子島署、宮古島部追記】1 部署要救助P25-32'!$2:$6</definedName>
    <definedName name="_xlnm.Print_Titles" localSheetId="2">'2 海難発生距岸P33-34'!$2:$4</definedName>
  </definedNames>
  <calcPr calcId="162913"/>
</workbook>
</file>

<file path=xl/calcChain.xml><?xml version="1.0" encoding="utf-8"?>
<calcChain xmlns="http://schemas.openxmlformats.org/spreadsheetml/2006/main">
  <c r="AJ177" i="77" l="1"/>
  <c r="AE177" i="77"/>
  <c r="Z177" i="77"/>
  <c r="U177" i="77"/>
  <c r="T177" i="77"/>
  <c r="S177" i="77"/>
  <c r="R177" i="77"/>
  <c r="P177" i="77" s="1"/>
  <c r="Q177" i="77"/>
  <c r="O177" i="77"/>
  <c r="D177" i="77" s="1"/>
  <c r="F177" i="77"/>
  <c r="C177" i="77" s="1"/>
  <c r="E177" i="77"/>
  <c r="B177" i="77"/>
  <c r="AJ176" i="77"/>
  <c r="AE176" i="77"/>
  <c r="Z176" i="77"/>
  <c r="U176" i="77"/>
  <c r="O176" i="77" s="1"/>
  <c r="D176" i="77" s="1"/>
  <c r="T176" i="77"/>
  <c r="S176" i="77"/>
  <c r="R176" i="77"/>
  <c r="Q176" i="77"/>
  <c r="P176" i="77" s="1"/>
  <c r="F176" i="77"/>
  <c r="C176" i="77" s="1"/>
  <c r="E176" i="77"/>
  <c r="B176" i="77" s="1"/>
  <c r="AJ175" i="77"/>
  <c r="AE175" i="77"/>
  <c r="Z175" i="77"/>
  <c r="U175" i="77"/>
  <c r="T175" i="77"/>
  <c r="S175" i="77"/>
  <c r="R175" i="77"/>
  <c r="Q175" i="77"/>
  <c r="P175" i="77"/>
  <c r="F175" i="77"/>
  <c r="C175" i="77" s="1"/>
  <c r="E175" i="77"/>
  <c r="B175" i="77" s="1"/>
  <c r="AJ174" i="77"/>
  <c r="AE174" i="77"/>
  <c r="Z174" i="77"/>
  <c r="U174" i="77"/>
  <c r="T174" i="77"/>
  <c r="S174" i="77"/>
  <c r="R174" i="77"/>
  <c r="Q174" i="77"/>
  <c r="P174" i="77"/>
  <c r="O174" i="77"/>
  <c r="D174" i="77" s="1"/>
  <c r="F174" i="77"/>
  <c r="E174" i="77"/>
  <c r="B174" i="77" s="1"/>
  <c r="C174" i="77"/>
  <c r="AJ173" i="77"/>
  <c r="AE173" i="77"/>
  <c r="Z173" i="77"/>
  <c r="O173" i="77" s="1"/>
  <c r="D173" i="77" s="1"/>
  <c r="U173" i="77"/>
  <c r="T173" i="77"/>
  <c r="S173" i="77"/>
  <c r="R173" i="77"/>
  <c r="Q173" i="77"/>
  <c r="P173" i="77" s="1"/>
  <c r="F173" i="77"/>
  <c r="C173" i="77" s="1"/>
  <c r="E173" i="77"/>
  <c r="B173" i="77"/>
  <c r="AJ172" i="77"/>
  <c r="AE172" i="77"/>
  <c r="Z172" i="77"/>
  <c r="U172" i="77"/>
  <c r="O172" i="77" s="1"/>
  <c r="D172" i="77" s="1"/>
  <c r="T172" i="77"/>
  <c r="S172" i="77"/>
  <c r="R172" i="77"/>
  <c r="Q172" i="77"/>
  <c r="P172" i="77" s="1"/>
  <c r="F172" i="77"/>
  <c r="C172" i="77" s="1"/>
  <c r="E172" i="77"/>
  <c r="B172" i="77" s="1"/>
  <c r="AN171" i="77"/>
  <c r="AM171" i="77"/>
  <c r="AL171" i="77"/>
  <c r="AK171" i="77"/>
  <c r="AJ171" i="77"/>
  <c r="AI171" i="77"/>
  <c r="AH171" i="77"/>
  <c r="AG171" i="77"/>
  <c r="AF171" i="77"/>
  <c r="AE171" i="77" s="1"/>
  <c r="AD171" i="77"/>
  <c r="AC171" i="77"/>
  <c r="AB171" i="77"/>
  <c r="AA171" i="77"/>
  <c r="Y171" i="77"/>
  <c r="X171" i="77"/>
  <c r="U171" i="77" s="1"/>
  <c r="W171" i="77"/>
  <c r="V171" i="77"/>
  <c r="T171" i="77"/>
  <c r="Q171" i="77"/>
  <c r="N171" i="77"/>
  <c r="M171" i="77"/>
  <c r="L171" i="77"/>
  <c r="K171" i="77"/>
  <c r="J171" i="77"/>
  <c r="I171" i="77"/>
  <c r="E171" i="77" s="1"/>
  <c r="B171" i="77" s="1"/>
  <c r="H171" i="77"/>
  <c r="F171" i="77" s="1"/>
  <c r="G171" i="77"/>
  <c r="AJ170" i="77"/>
  <c r="AE170" i="77"/>
  <c r="Z170" i="77"/>
  <c r="U170" i="77"/>
  <c r="T170" i="77"/>
  <c r="S170" i="77"/>
  <c r="R170" i="77"/>
  <c r="Q170" i="77"/>
  <c r="P170" i="77"/>
  <c r="O170" i="77"/>
  <c r="D170" i="77" s="1"/>
  <c r="F170" i="77"/>
  <c r="E170" i="77"/>
  <c r="B170" i="77" s="1"/>
  <c r="C170" i="77"/>
  <c r="AJ169" i="77"/>
  <c r="AE169" i="77"/>
  <c r="Z169" i="77"/>
  <c r="O169" i="77" s="1"/>
  <c r="D169" i="77" s="1"/>
  <c r="U169" i="77"/>
  <c r="T169" i="77"/>
  <c r="S169" i="77"/>
  <c r="R169" i="77"/>
  <c r="P169" i="77" s="1"/>
  <c r="Q169" i="77"/>
  <c r="F169" i="77"/>
  <c r="C169" i="77" s="1"/>
  <c r="E169" i="77"/>
  <c r="B169" i="77"/>
  <c r="AJ168" i="77"/>
  <c r="AE168" i="77"/>
  <c r="Z168" i="77"/>
  <c r="U168" i="77"/>
  <c r="O168" i="77" s="1"/>
  <c r="D168" i="77" s="1"/>
  <c r="T168" i="77"/>
  <c r="S168" i="77"/>
  <c r="R168" i="77"/>
  <c r="Q168" i="77"/>
  <c r="P168" i="77" s="1"/>
  <c r="F168" i="77"/>
  <c r="C168" i="77" s="1"/>
  <c r="E168" i="77"/>
  <c r="B168" i="77" s="1"/>
  <c r="AJ167" i="77"/>
  <c r="AE167" i="77"/>
  <c r="Z167" i="77"/>
  <c r="U167" i="77"/>
  <c r="T167" i="77"/>
  <c r="S167" i="77"/>
  <c r="R167" i="77"/>
  <c r="Q167" i="77"/>
  <c r="P167" i="77"/>
  <c r="F167" i="77"/>
  <c r="C167" i="77" s="1"/>
  <c r="E167" i="77"/>
  <c r="B167" i="77" s="1"/>
  <c r="AJ166" i="77"/>
  <c r="AE166" i="77"/>
  <c r="Z166" i="77"/>
  <c r="U166" i="77"/>
  <c r="T166" i="77"/>
  <c r="S166" i="77"/>
  <c r="R166" i="77"/>
  <c r="Q166" i="77"/>
  <c r="P166" i="77"/>
  <c r="O166" i="77"/>
  <c r="D166" i="77" s="1"/>
  <c r="F166" i="77"/>
  <c r="E166" i="77"/>
  <c r="B166" i="77" s="1"/>
  <c r="C166" i="77"/>
  <c r="AJ165" i="77"/>
  <c r="AE165" i="77"/>
  <c r="Z165" i="77"/>
  <c r="O165" i="77" s="1"/>
  <c r="D165" i="77" s="1"/>
  <c r="U165" i="77"/>
  <c r="T165" i="77"/>
  <c r="S165" i="77"/>
  <c r="R165" i="77"/>
  <c r="Q165" i="77"/>
  <c r="P165" i="77" s="1"/>
  <c r="F165" i="77"/>
  <c r="C165" i="77" s="1"/>
  <c r="E165" i="77"/>
  <c r="B165" i="77"/>
  <c r="AJ164" i="77"/>
  <c r="AE164" i="77"/>
  <c r="Z164" i="77"/>
  <c r="U164" i="77"/>
  <c r="O164" i="77" s="1"/>
  <c r="D164" i="77" s="1"/>
  <c r="T164" i="77"/>
  <c r="S164" i="77"/>
  <c r="R164" i="77"/>
  <c r="Q164" i="77"/>
  <c r="P164" i="77" s="1"/>
  <c r="F164" i="77"/>
  <c r="E164" i="77"/>
  <c r="B164" i="77" s="1"/>
  <c r="C164" i="77"/>
  <c r="AJ163" i="77"/>
  <c r="AE163" i="77"/>
  <c r="Z163" i="77"/>
  <c r="U163" i="77"/>
  <c r="O163" i="77" s="1"/>
  <c r="T163" i="77"/>
  <c r="S163" i="77"/>
  <c r="R163" i="77"/>
  <c r="Q163" i="77"/>
  <c r="P163" i="77"/>
  <c r="F163" i="77"/>
  <c r="E163" i="77"/>
  <c r="D163" i="77"/>
  <c r="C163" i="77"/>
  <c r="B163" i="77"/>
  <c r="AJ162" i="77"/>
  <c r="AE162" i="77"/>
  <c r="Z162" i="77"/>
  <c r="U162" i="77"/>
  <c r="T162" i="77"/>
  <c r="S162" i="77"/>
  <c r="R162" i="77"/>
  <c r="Q162" i="77"/>
  <c r="P162" i="77"/>
  <c r="O162" i="77"/>
  <c r="D162" i="77" s="1"/>
  <c r="F162" i="77"/>
  <c r="E162" i="77"/>
  <c r="C162" i="77"/>
  <c r="B162" i="77"/>
  <c r="AJ161" i="77"/>
  <c r="AE161" i="77"/>
  <c r="Z161" i="77"/>
  <c r="U161" i="77"/>
  <c r="T161" i="77"/>
  <c r="S161" i="77"/>
  <c r="R161" i="77"/>
  <c r="P161" i="77" s="1"/>
  <c r="Q161" i="77"/>
  <c r="O161" i="77"/>
  <c r="D161" i="77" s="1"/>
  <c r="F161" i="77"/>
  <c r="C161" i="77" s="1"/>
  <c r="E161" i="77"/>
  <c r="B161" i="77"/>
  <c r="AJ160" i="77"/>
  <c r="AE160" i="77"/>
  <c r="Z160" i="77"/>
  <c r="U160" i="77"/>
  <c r="O160" i="77" s="1"/>
  <c r="D160" i="77" s="1"/>
  <c r="T160" i="77"/>
  <c r="S160" i="77"/>
  <c r="R160" i="77"/>
  <c r="Q160" i="77"/>
  <c r="P160" i="77" s="1"/>
  <c r="F160" i="77"/>
  <c r="C160" i="77" s="1"/>
  <c r="E160" i="77"/>
  <c r="B160" i="77" s="1"/>
  <c r="AJ159" i="77"/>
  <c r="AE159" i="77"/>
  <c r="Z159" i="77"/>
  <c r="U159" i="77"/>
  <c r="T159" i="77"/>
  <c r="S159" i="77"/>
  <c r="R159" i="77"/>
  <c r="Q159" i="77"/>
  <c r="P159" i="77"/>
  <c r="F159" i="77"/>
  <c r="C159" i="77" s="1"/>
  <c r="E159" i="77"/>
  <c r="B159" i="77" s="1"/>
  <c r="AJ158" i="77"/>
  <c r="AE158" i="77"/>
  <c r="Z158" i="77"/>
  <c r="U158" i="77"/>
  <c r="T158" i="77"/>
  <c r="S158" i="77"/>
  <c r="R158" i="77"/>
  <c r="Q158" i="77"/>
  <c r="P158" i="77"/>
  <c r="O158" i="77"/>
  <c r="D158" i="77" s="1"/>
  <c r="F158" i="77"/>
  <c r="E158" i="77"/>
  <c r="B158" i="77" s="1"/>
  <c r="C158" i="77"/>
  <c r="AJ157" i="77"/>
  <c r="AE157" i="77"/>
  <c r="Z157" i="77"/>
  <c r="O157" i="77" s="1"/>
  <c r="D157" i="77" s="1"/>
  <c r="U157" i="77"/>
  <c r="T157" i="77"/>
  <c r="S157" i="77"/>
  <c r="R157" i="77"/>
  <c r="Q157" i="77"/>
  <c r="P157" i="77" s="1"/>
  <c r="F157" i="77"/>
  <c r="C157" i="77" s="1"/>
  <c r="E157" i="77"/>
  <c r="B157" i="77"/>
  <c r="AN156" i="77"/>
  <c r="AM156" i="77"/>
  <c r="AL156" i="77"/>
  <c r="AK156" i="77"/>
  <c r="AJ156" i="77" s="1"/>
  <c r="AI156" i="77"/>
  <c r="AH156" i="77"/>
  <c r="AG156" i="77"/>
  <c r="AF156" i="77"/>
  <c r="AE156" i="77" s="1"/>
  <c r="AD156" i="77"/>
  <c r="AC156" i="77"/>
  <c r="S156" i="77" s="1"/>
  <c r="AB156" i="77"/>
  <c r="AA156" i="77"/>
  <c r="Z156" i="77"/>
  <c r="Y156" i="77"/>
  <c r="T156" i="77" s="1"/>
  <c r="X156" i="77"/>
  <c r="W156" i="77"/>
  <c r="V156" i="77"/>
  <c r="U156" i="77"/>
  <c r="R156" i="77"/>
  <c r="Q156" i="77"/>
  <c r="P156" i="77" s="1"/>
  <c r="N156" i="77"/>
  <c r="M156" i="77"/>
  <c r="L156" i="77"/>
  <c r="K156" i="77"/>
  <c r="J156" i="77"/>
  <c r="F156" i="77" s="1"/>
  <c r="C156" i="77" s="1"/>
  <c r="I156" i="77"/>
  <c r="H156" i="77"/>
  <c r="G156" i="77"/>
  <c r="E156" i="77"/>
  <c r="B156" i="77" s="1"/>
  <c r="AJ155" i="77"/>
  <c r="AE155" i="77"/>
  <c r="Z155" i="77"/>
  <c r="U155" i="77"/>
  <c r="O155" i="77" s="1"/>
  <c r="T155" i="77"/>
  <c r="S155" i="77"/>
  <c r="R155" i="77"/>
  <c r="Q155" i="77"/>
  <c r="P155" i="77" s="1"/>
  <c r="F155" i="77"/>
  <c r="C155" i="77" s="1"/>
  <c r="E155" i="77"/>
  <c r="D155" i="77"/>
  <c r="B155" i="77"/>
  <c r="AJ154" i="77"/>
  <c r="O154" i="77" s="1"/>
  <c r="D154" i="77" s="1"/>
  <c r="AE154" i="77"/>
  <c r="Z154" i="77"/>
  <c r="U154" i="77"/>
  <c r="T154" i="77"/>
  <c r="S154" i="77"/>
  <c r="R154" i="77"/>
  <c r="Q154" i="77"/>
  <c r="P154" i="77"/>
  <c r="F154" i="77"/>
  <c r="E154" i="77"/>
  <c r="B154" i="77" s="1"/>
  <c r="C154" i="77"/>
  <c r="AJ153" i="77"/>
  <c r="AE153" i="77"/>
  <c r="Z153" i="77"/>
  <c r="O153" i="77" s="1"/>
  <c r="D153" i="77" s="1"/>
  <c r="U153" i="77"/>
  <c r="T153" i="77"/>
  <c r="S153" i="77"/>
  <c r="R153" i="77"/>
  <c r="P153" i="77" s="1"/>
  <c r="Q153" i="77"/>
  <c r="F153" i="77"/>
  <c r="C153" i="77" s="1"/>
  <c r="E153" i="77"/>
  <c r="B153" i="77"/>
  <c r="AJ152" i="77"/>
  <c r="AE152" i="77"/>
  <c r="Z152" i="77"/>
  <c r="U152" i="77"/>
  <c r="O152" i="77" s="1"/>
  <c r="D152" i="77" s="1"/>
  <c r="T152" i="77"/>
  <c r="S152" i="77"/>
  <c r="R152" i="77"/>
  <c r="Q152" i="77"/>
  <c r="P152" i="77" s="1"/>
  <c r="F152" i="77"/>
  <c r="C152" i="77" s="1"/>
  <c r="E152" i="77"/>
  <c r="B152" i="77" s="1"/>
  <c r="AJ151" i="77"/>
  <c r="AE151" i="77"/>
  <c r="Z151" i="77"/>
  <c r="U151" i="77"/>
  <c r="O151" i="77" s="1"/>
  <c r="T151" i="77"/>
  <c r="S151" i="77"/>
  <c r="R151" i="77"/>
  <c r="Q151" i="77"/>
  <c r="P151" i="77"/>
  <c r="F151" i="77"/>
  <c r="C151" i="77" s="1"/>
  <c r="E151" i="77"/>
  <c r="B151" i="77" s="1"/>
  <c r="D151" i="77"/>
  <c r="AJ150" i="77"/>
  <c r="AE150" i="77"/>
  <c r="Z150" i="77"/>
  <c r="U150" i="77"/>
  <c r="T150" i="77"/>
  <c r="S150" i="77"/>
  <c r="R150" i="77"/>
  <c r="Q150" i="77"/>
  <c r="P150" i="77"/>
  <c r="O150" i="77"/>
  <c r="D150" i="77" s="1"/>
  <c r="F150" i="77"/>
  <c r="E150" i="77"/>
  <c r="B150" i="77" s="1"/>
  <c r="C150" i="77"/>
  <c r="AJ149" i="77"/>
  <c r="AE149" i="77"/>
  <c r="Z149" i="77"/>
  <c r="O149" i="77" s="1"/>
  <c r="D149" i="77" s="1"/>
  <c r="U149" i="77"/>
  <c r="T149" i="77"/>
  <c r="S149" i="77"/>
  <c r="R149" i="77"/>
  <c r="Q149" i="77"/>
  <c r="P149" i="77" s="1"/>
  <c r="F149" i="77"/>
  <c r="E149" i="77"/>
  <c r="C149" i="77"/>
  <c r="B149" i="77"/>
  <c r="AJ148" i="77"/>
  <c r="AE148" i="77"/>
  <c r="Z148" i="77"/>
  <c r="U148" i="77"/>
  <c r="O148" i="77" s="1"/>
  <c r="D148" i="77" s="1"/>
  <c r="T148" i="77"/>
  <c r="S148" i="77"/>
  <c r="R148" i="77"/>
  <c r="Q148" i="77"/>
  <c r="P148" i="77" s="1"/>
  <c r="F148" i="77"/>
  <c r="E148" i="77"/>
  <c r="C148" i="77"/>
  <c r="B148" i="77"/>
  <c r="AJ147" i="77"/>
  <c r="AE147" i="77"/>
  <c r="Z147" i="77"/>
  <c r="U147" i="77"/>
  <c r="O147" i="77" s="1"/>
  <c r="T147" i="77"/>
  <c r="S147" i="77"/>
  <c r="R147" i="77"/>
  <c r="Q147" i="77"/>
  <c r="P147" i="77" s="1"/>
  <c r="F147" i="77"/>
  <c r="E147" i="77"/>
  <c r="D147" i="77"/>
  <c r="C147" i="77"/>
  <c r="B147" i="77"/>
  <c r="AN146" i="77"/>
  <c r="AM146" i="77"/>
  <c r="AJ146" i="77" s="1"/>
  <c r="AL146" i="77"/>
  <c r="AK146" i="77"/>
  <c r="AI146" i="77"/>
  <c r="AH146" i="77"/>
  <c r="AG146" i="77"/>
  <c r="AF146" i="77"/>
  <c r="AE146" i="77" s="1"/>
  <c r="AD146" i="77"/>
  <c r="AC146" i="77"/>
  <c r="AB146" i="77"/>
  <c r="AA146" i="77"/>
  <c r="Y146" i="77"/>
  <c r="T146" i="77" s="1"/>
  <c r="X146" i="77"/>
  <c r="W146" i="77"/>
  <c r="R146" i="77" s="1"/>
  <c r="V146" i="77"/>
  <c r="S146" i="77"/>
  <c r="N146" i="77"/>
  <c r="M146" i="77"/>
  <c r="L146" i="77"/>
  <c r="K146" i="77"/>
  <c r="J146" i="77"/>
  <c r="I146" i="77"/>
  <c r="H146" i="77"/>
  <c r="F146" i="77" s="1"/>
  <c r="G146" i="77"/>
  <c r="E146" i="77" s="1"/>
  <c r="B146" i="77" s="1"/>
  <c r="C146" i="77"/>
  <c r="AJ145" i="77"/>
  <c r="AE145" i="77"/>
  <c r="Z145" i="77"/>
  <c r="U145" i="77"/>
  <c r="T145" i="77"/>
  <c r="S145" i="77"/>
  <c r="R145" i="77"/>
  <c r="P145" i="77" s="1"/>
  <c r="Q145" i="77"/>
  <c r="O145" i="77"/>
  <c r="D145" i="77" s="1"/>
  <c r="F145" i="77"/>
  <c r="C145" i="77" s="1"/>
  <c r="E145" i="77"/>
  <c r="B145" i="77"/>
  <c r="AJ144" i="77"/>
  <c r="AE144" i="77"/>
  <c r="Z144" i="77"/>
  <c r="U144" i="77"/>
  <c r="O144" i="77" s="1"/>
  <c r="D144" i="77" s="1"/>
  <c r="T144" i="77"/>
  <c r="S144" i="77"/>
  <c r="R144" i="77"/>
  <c r="Q144" i="77"/>
  <c r="P144" i="77" s="1"/>
  <c r="F144" i="77"/>
  <c r="C144" i="77" s="1"/>
  <c r="E144" i="77"/>
  <c r="B144" i="77" s="1"/>
  <c r="AJ143" i="77"/>
  <c r="AE143" i="77"/>
  <c r="Z143" i="77"/>
  <c r="U143" i="77"/>
  <c r="T143" i="77"/>
  <c r="S143" i="77"/>
  <c r="R143" i="77"/>
  <c r="Q143" i="77"/>
  <c r="P143" i="77"/>
  <c r="F143" i="77"/>
  <c r="C143" i="77" s="1"/>
  <c r="E143" i="77"/>
  <c r="B143" i="77" s="1"/>
  <c r="AJ142" i="77"/>
  <c r="AE142" i="77"/>
  <c r="Z142" i="77"/>
  <c r="U142" i="77"/>
  <c r="T142" i="77"/>
  <c r="S142" i="77"/>
  <c r="R142" i="77"/>
  <c r="Q142" i="77"/>
  <c r="P142" i="77"/>
  <c r="O142" i="77"/>
  <c r="F142" i="77"/>
  <c r="E142" i="77"/>
  <c r="B142" i="77" s="1"/>
  <c r="D142" i="77"/>
  <c r="C142" i="77"/>
  <c r="AJ141" i="77"/>
  <c r="AE141" i="77"/>
  <c r="Z141" i="77"/>
  <c r="O141" i="77" s="1"/>
  <c r="D141" i="77" s="1"/>
  <c r="U141" i="77"/>
  <c r="T141" i="77"/>
  <c r="S141" i="77"/>
  <c r="R141" i="77"/>
  <c r="Q141" i="77"/>
  <c r="P141" i="77" s="1"/>
  <c r="F141" i="77"/>
  <c r="C141" i="77" s="1"/>
  <c r="E141" i="77"/>
  <c r="B141" i="77"/>
  <c r="AJ140" i="77"/>
  <c r="AE140" i="77"/>
  <c r="Z140" i="77"/>
  <c r="U140" i="77"/>
  <c r="O140" i="77" s="1"/>
  <c r="D140" i="77" s="1"/>
  <c r="T140" i="77"/>
  <c r="S140" i="77"/>
  <c r="R140" i="77"/>
  <c r="Q140" i="77"/>
  <c r="F140" i="77"/>
  <c r="C140" i="77" s="1"/>
  <c r="E140" i="77"/>
  <c r="B140" i="77"/>
  <c r="AJ139" i="77"/>
  <c r="AE139" i="77"/>
  <c r="Z139" i="77"/>
  <c r="U139" i="77"/>
  <c r="T139" i="77"/>
  <c r="S139" i="77"/>
  <c r="R139" i="77"/>
  <c r="Q139" i="77"/>
  <c r="P139" i="77"/>
  <c r="F139" i="77"/>
  <c r="E139" i="77"/>
  <c r="B139" i="77" s="1"/>
  <c r="C139" i="77"/>
  <c r="AJ138" i="77"/>
  <c r="O138" i="77" s="1"/>
  <c r="D138" i="77" s="1"/>
  <c r="AE138" i="77"/>
  <c r="Z138" i="77"/>
  <c r="U138" i="77"/>
  <c r="T138" i="77"/>
  <c r="S138" i="77"/>
  <c r="R138" i="77"/>
  <c r="Q138" i="77"/>
  <c r="P138" i="77"/>
  <c r="F138" i="77"/>
  <c r="E138" i="77"/>
  <c r="C138" i="77"/>
  <c r="B138" i="77"/>
  <c r="AJ137" i="77"/>
  <c r="AE137" i="77"/>
  <c r="Z137" i="77"/>
  <c r="O137" i="77" s="1"/>
  <c r="D137" i="77" s="1"/>
  <c r="U137" i="77"/>
  <c r="T137" i="77"/>
  <c r="S137" i="77"/>
  <c r="R137" i="77"/>
  <c r="P137" i="77" s="1"/>
  <c r="Q137" i="77"/>
  <c r="F137" i="77"/>
  <c r="C137" i="77" s="1"/>
  <c r="E137" i="77"/>
  <c r="B137" i="77"/>
  <c r="AJ136" i="77"/>
  <c r="AE136" i="77"/>
  <c r="Z136" i="77"/>
  <c r="U136" i="77"/>
  <c r="T136" i="77"/>
  <c r="S136" i="77"/>
  <c r="R136" i="77"/>
  <c r="Q136" i="77"/>
  <c r="P136" i="77" s="1"/>
  <c r="F136" i="77"/>
  <c r="C136" i="77" s="1"/>
  <c r="E136" i="77"/>
  <c r="B136" i="77" s="1"/>
  <c r="AJ135" i="77"/>
  <c r="AE135" i="77"/>
  <c r="Z135" i="77"/>
  <c r="U135" i="77"/>
  <c r="T135" i="77"/>
  <c r="S135" i="77"/>
  <c r="R135" i="77"/>
  <c r="Q135" i="77"/>
  <c r="P135" i="77"/>
  <c r="F135" i="77"/>
  <c r="C135" i="77" s="1"/>
  <c r="E135" i="77"/>
  <c r="B135" i="77" s="1"/>
  <c r="AN134" i="77"/>
  <c r="AM134" i="77"/>
  <c r="AL134" i="77"/>
  <c r="AK134" i="77"/>
  <c r="AJ134" i="77"/>
  <c r="AI134" i="77"/>
  <c r="AE134" i="77" s="1"/>
  <c r="AH134" i="77"/>
  <c r="AG134" i="77"/>
  <c r="AF134" i="77"/>
  <c r="AD134" i="77"/>
  <c r="AC134" i="77"/>
  <c r="AB134" i="77"/>
  <c r="AA134" i="77"/>
  <c r="Y134" i="77"/>
  <c r="X134" i="77"/>
  <c r="W134" i="77"/>
  <c r="V134" i="77"/>
  <c r="T134" i="77"/>
  <c r="S134" i="77"/>
  <c r="N134" i="77"/>
  <c r="M134" i="77"/>
  <c r="L134" i="77"/>
  <c r="K134" i="77"/>
  <c r="J134" i="77"/>
  <c r="I134" i="77"/>
  <c r="H134" i="77"/>
  <c r="F134" i="77" s="1"/>
  <c r="C134" i="77" s="1"/>
  <c r="G134" i="77"/>
  <c r="E134" i="77" s="1"/>
  <c r="AJ133" i="77"/>
  <c r="AE133" i="77"/>
  <c r="Z133" i="77"/>
  <c r="O133" i="77" s="1"/>
  <c r="D133" i="77" s="1"/>
  <c r="U133" i="77"/>
  <c r="T133" i="77"/>
  <c r="S133" i="77"/>
  <c r="R133" i="77"/>
  <c r="Q133" i="77"/>
  <c r="F133" i="77"/>
  <c r="E133" i="77"/>
  <c r="C133" i="77"/>
  <c r="B133" i="77"/>
  <c r="AJ132" i="77"/>
  <c r="AE132" i="77"/>
  <c r="Z132" i="77"/>
  <c r="U132" i="77"/>
  <c r="O132" i="77" s="1"/>
  <c r="D132" i="77" s="1"/>
  <c r="T132" i="77"/>
  <c r="S132" i="77"/>
  <c r="R132" i="77"/>
  <c r="Q132" i="77"/>
  <c r="P132" i="77" s="1"/>
  <c r="F132" i="77"/>
  <c r="C132" i="77" s="1"/>
  <c r="E132" i="77"/>
  <c r="B132" i="77" s="1"/>
  <c r="AJ131" i="77"/>
  <c r="AE131" i="77"/>
  <c r="Z131" i="77"/>
  <c r="U131" i="77"/>
  <c r="O131" i="77" s="1"/>
  <c r="T131" i="77"/>
  <c r="S131" i="77"/>
  <c r="R131" i="77"/>
  <c r="Q131" i="77"/>
  <c r="P131" i="77" s="1"/>
  <c r="F131" i="77"/>
  <c r="E131" i="77"/>
  <c r="B131" i="77" s="1"/>
  <c r="D131" i="77"/>
  <c r="C131" i="77"/>
  <c r="AJ130" i="77"/>
  <c r="AE130" i="77"/>
  <c r="Z130" i="77"/>
  <c r="U130" i="77"/>
  <c r="T130" i="77"/>
  <c r="S130" i="77"/>
  <c r="R130" i="77"/>
  <c r="Q130" i="77"/>
  <c r="P130" i="77"/>
  <c r="O130" i="77"/>
  <c r="D130" i="77" s="1"/>
  <c r="F130" i="77"/>
  <c r="E130" i="77"/>
  <c r="C130" i="77"/>
  <c r="B130" i="77"/>
  <c r="AJ129" i="77"/>
  <c r="AE129" i="77"/>
  <c r="Z129" i="77"/>
  <c r="O129" i="77" s="1"/>
  <c r="D129" i="77" s="1"/>
  <c r="U129" i="77"/>
  <c r="T129" i="77"/>
  <c r="S129" i="77"/>
  <c r="R129" i="77"/>
  <c r="P129" i="77" s="1"/>
  <c r="Q129" i="77"/>
  <c r="F129" i="77"/>
  <c r="C129" i="77" s="1"/>
  <c r="E129" i="77"/>
  <c r="B129" i="77"/>
  <c r="AJ128" i="77"/>
  <c r="AE128" i="77"/>
  <c r="Z128" i="77"/>
  <c r="U128" i="77"/>
  <c r="O128" i="77" s="1"/>
  <c r="D128" i="77" s="1"/>
  <c r="T128" i="77"/>
  <c r="S128" i="77"/>
  <c r="R128" i="77"/>
  <c r="Q128" i="77"/>
  <c r="P128" i="77" s="1"/>
  <c r="F128" i="77"/>
  <c r="C128" i="77" s="1"/>
  <c r="E128" i="77"/>
  <c r="B128" i="77" s="1"/>
  <c r="AJ127" i="77"/>
  <c r="AE127" i="77"/>
  <c r="Z127" i="77"/>
  <c r="U127" i="77"/>
  <c r="O127" i="77" s="1"/>
  <c r="T127" i="77"/>
  <c r="S127" i="77"/>
  <c r="R127" i="77"/>
  <c r="Q127" i="77"/>
  <c r="P127" i="77"/>
  <c r="F127" i="77"/>
  <c r="C127" i="77" s="1"/>
  <c r="E127" i="77"/>
  <c r="B127" i="77" s="1"/>
  <c r="D127" i="77"/>
  <c r="AJ126" i="77"/>
  <c r="AE126" i="77"/>
  <c r="Z126" i="77"/>
  <c r="U126" i="77"/>
  <c r="T126" i="77"/>
  <c r="S126" i="77"/>
  <c r="R126" i="77"/>
  <c r="Q126" i="77"/>
  <c r="P126" i="77"/>
  <c r="O126" i="77"/>
  <c r="D126" i="77" s="1"/>
  <c r="F126" i="77"/>
  <c r="E126" i="77"/>
  <c r="B126" i="77" s="1"/>
  <c r="C126" i="77"/>
  <c r="AJ125" i="77"/>
  <c r="AE125" i="77"/>
  <c r="Z125" i="77"/>
  <c r="O125" i="77" s="1"/>
  <c r="D125" i="77" s="1"/>
  <c r="U125" i="77"/>
  <c r="T125" i="77"/>
  <c r="S125" i="77"/>
  <c r="R125" i="77"/>
  <c r="Q125" i="77"/>
  <c r="P125" i="77" s="1"/>
  <c r="F125" i="77"/>
  <c r="E125" i="77"/>
  <c r="C125" i="77"/>
  <c r="B125" i="77"/>
  <c r="AJ124" i="77"/>
  <c r="AE124" i="77"/>
  <c r="Z124" i="77"/>
  <c r="U124" i="77"/>
  <c r="O124" i="77" s="1"/>
  <c r="D124" i="77" s="1"/>
  <c r="T124" i="77"/>
  <c r="S124" i="77"/>
  <c r="R124" i="77"/>
  <c r="Q124" i="77"/>
  <c r="P124" i="77" s="1"/>
  <c r="F124" i="77"/>
  <c r="C124" i="77" s="1"/>
  <c r="E124" i="77"/>
  <c r="B124" i="77"/>
  <c r="AJ123" i="77"/>
  <c r="AE123" i="77"/>
  <c r="Z123" i="77"/>
  <c r="U123" i="77"/>
  <c r="T123" i="77"/>
  <c r="S123" i="77"/>
  <c r="R123" i="77"/>
  <c r="Q123" i="77"/>
  <c r="P123" i="77"/>
  <c r="F123" i="77"/>
  <c r="E123" i="77"/>
  <c r="B123" i="77" s="1"/>
  <c r="C123" i="77"/>
  <c r="AJ122" i="77"/>
  <c r="O122" i="77" s="1"/>
  <c r="D122" i="77" s="1"/>
  <c r="AE122" i="77"/>
  <c r="Z122" i="77"/>
  <c r="U122" i="77"/>
  <c r="T122" i="77"/>
  <c r="S122" i="77"/>
  <c r="R122" i="77"/>
  <c r="Q122" i="77"/>
  <c r="P122" i="77"/>
  <c r="F122" i="77"/>
  <c r="E122" i="77"/>
  <c r="C122" i="77"/>
  <c r="B122" i="77"/>
  <c r="AJ121" i="77"/>
  <c r="AE121" i="77"/>
  <c r="O121" i="77" s="1"/>
  <c r="D121" i="77" s="1"/>
  <c r="Z121" i="77"/>
  <c r="U121" i="77"/>
  <c r="T121" i="77"/>
  <c r="S121" i="77"/>
  <c r="R121" i="77"/>
  <c r="P121" i="77" s="1"/>
  <c r="Q121" i="77"/>
  <c r="F121" i="77"/>
  <c r="C121" i="77" s="1"/>
  <c r="E121" i="77"/>
  <c r="B121" i="77"/>
  <c r="AJ120" i="77"/>
  <c r="AE120" i="77"/>
  <c r="Z120" i="77"/>
  <c r="U120" i="77"/>
  <c r="O120" i="77" s="1"/>
  <c r="D120" i="77" s="1"/>
  <c r="T120" i="77"/>
  <c r="S120" i="77"/>
  <c r="R120" i="77"/>
  <c r="Q120" i="77"/>
  <c r="P120" i="77" s="1"/>
  <c r="F120" i="77"/>
  <c r="C120" i="77" s="1"/>
  <c r="E120" i="77"/>
  <c r="B120" i="77" s="1"/>
  <c r="AJ119" i="77"/>
  <c r="AE119" i="77"/>
  <c r="Z119" i="77"/>
  <c r="U119" i="77"/>
  <c r="O119" i="77" s="1"/>
  <c r="T119" i="77"/>
  <c r="S119" i="77"/>
  <c r="R119" i="77"/>
  <c r="Q119" i="77"/>
  <c r="P119" i="77"/>
  <c r="F119" i="77"/>
  <c r="C119" i="77" s="1"/>
  <c r="E119" i="77"/>
  <c r="B119" i="77" s="1"/>
  <c r="D119" i="77"/>
  <c r="AJ118" i="77"/>
  <c r="AE118" i="77"/>
  <c r="Z118" i="77"/>
  <c r="U118" i="77"/>
  <c r="T118" i="77"/>
  <c r="S118" i="77"/>
  <c r="R118" i="77"/>
  <c r="Q118" i="77"/>
  <c r="P118" i="77"/>
  <c r="O118" i="77"/>
  <c r="F118" i="77"/>
  <c r="E118" i="77"/>
  <c r="B118" i="77" s="1"/>
  <c r="D118" i="77"/>
  <c r="C118" i="77"/>
  <c r="AJ117" i="77"/>
  <c r="AE117" i="77"/>
  <c r="Z117" i="77"/>
  <c r="O117" i="77" s="1"/>
  <c r="D117" i="77" s="1"/>
  <c r="U117" i="77"/>
  <c r="T117" i="77"/>
  <c r="S117" i="77"/>
  <c r="R117" i="77"/>
  <c r="Q117" i="77"/>
  <c r="P117" i="77" s="1"/>
  <c r="F117" i="77"/>
  <c r="C117" i="77" s="1"/>
  <c r="E117" i="77"/>
  <c r="B117" i="77"/>
  <c r="AJ116" i="77"/>
  <c r="AE116" i="77"/>
  <c r="Z116" i="77"/>
  <c r="U116" i="77"/>
  <c r="O116" i="77" s="1"/>
  <c r="D116" i="77" s="1"/>
  <c r="T116" i="77"/>
  <c r="S116" i="77"/>
  <c r="R116" i="77"/>
  <c r="Q116" i="77"/>
  <c r="F116" i="77"/>
  <c r="C116" i="77" s="1"/>
  <c r="E116" i="77"/>
  <c r="B116" i="77" s="1"/>
  <c r="AJ115" i="77"/>
  <c r="AE115" i="77"/>
  <c r="Z115" i="77"/>
  <c r="U115" i="77"/>
  <c r="T115" i="77"/>
  <c r="S115" i="77"/>
  <c r="R115" i="77"/>
  <c r="Q115" i="77"/>
  <c r="P115" i="77"/>
  <c r="F115" i="77"/>
  <c r="E115" i="77"/>
  <c r="B115" i="77" s="1"/>
  <c r="C115" i="77"/>
  <c r="AJ114" i="77"/>
  <c r="AE114" i="77"/>
  <c r="Z114" i="77"/>
  <c r="U114" i="77"/>
  <c r="T114" i="77"/>
  <c r="S114" i="77"/>
  <c r="R114" i="77"/>
  <c r="Q114" i="77"/>
  <c r="P114" i="77"/>
  <c r="O114" i="77"/>
  <c r="D114" i="77" s="1"/>
  <c r="F114" i="77"/>
  <c r="E114" i="77"/>
  <c r="C114" i="77"/>
  <c r="B114" i="77"/>
  <c r="AJ113" i="77"/>
  <c r="AE113" i="77"/>
  <c r="Z113" i="77"/>
  <c r="U113" i="77"/>
  <c r="T113" i="77"/>
  <c r="S113" i="77"/>
  <c r="R113" i="77"/>
  <c r="P113" i="77" s="1"/>
  <c r="Q113" i="77"/>
  <c r="O113" i="77"/>
  <c r="D113" i="77" s="1"/>
  <c r="F113" i="77"/>
  <c r="C113" i="77" s="1"/>
  <c r="E113" i="77"/>
  <c r="B113" i="77"/>
  <c r="AJ112" i="77"/>
  <c r="AE112" i="77"/>
  <c r="Z112" i="77"/>
  <c r="U112" i="77"/>
  <c r="O112" i="77" s="1"/>
  <c r="D112" i="77" s="1"/>
  <c r="T112" i="77"/>
  <c r="S112" i="77"/>
  <c r="R112" i="77"/>
  <c r="Q112" i="77"/>
  <c r="P112" i="77" s="1"/>
  <c r="F112" i="77"/>
  <c r="C112" i="77" s="1"/>
  <c r="E112" i="77"/>
  <c r="B112" i="77" s="1"/>
  <c r="AJ111" i="77"/>
  <c r="AE111" i="77"/>
  <c r="Z111" i="77"/>
  <c r="U111" i="77"/>
  <c r="T111" i="77"/>
  <c r="S111" i="77"/>
  <c r="R111" i="77"/>
  <c r="Q111" i="77"/>
  <c r="P111" i="77"/>
  <c r="F111" i="77"/>
  <c r="C111" i="77" s="1"/>
  <c r="E111" i="77"/>
  <c r="B111" i="77" s="1"/>
  <c r="AN110" i="77"/>
  <c r="AM110" i="77"/>
  <c r="AJ110" i="77" s="1"/>
  <c r="AL110" i="77"/>
  <c r="AK110" i="77"/>
  <c r="AI110" i="77"/>
  <c r="T110" i="77" s="1"/>
  <c r="AH110" i="77"/>
  <c r="AG110" i="77"/>
  <c r="AF110" i="77"/>
  <c r="AE110" i="77"/>
  <c r="AD110" i="77"/>
  <c r="AC110" i="77"/>
  <c r="AB110" i="77"/>
  <c r="AA110" i="77"/>
  <c r="Z110" i="77" s="1"/>
  <c r="Y110" i="77"/>
  <c r="X110" i="77"/>
  <c r="U110" i="77" s="1"/>
  <c r="W110" i="77"/>
  <c r="V110" i="77"/>
  <c r="Q110" i="77" s="1"/>
  <c r="N110" i="77"/>
  <c r="M110" i="77"/>
  <c r="L110" i="77"/>
  <c r="C110" i="77" s="1"/>
  <c r="K110" i="77"/>
  <c r="J110" i="77"/>
  <c r="I110" i="77"/>
  <c r="H110" i="77"/>
  <c r="F110" i="77" s="1"/>
  <c r="G110" i="77"/>
  <c r="E110" i="77" s="1"/>
  <c r="B110" i="77" s="1"/>
  <c r="AJ109" i="77"/>
  <c r="AE109" i="77"/>
  <c r="Z109" i="77"/>
  <c r="O109" i="77" s="1"/>
  <c r="D109" i="77" s="1"/>
  <c r="U109" i="77"/>
  <c r="T109" i="77"/>
  <c r="S109" i="77"/>
  <c r="R109" i="77"/>
  <c r="Q109" i="77"/>
  <c r="P109" i="77" s="1"/>
  <c r="F109" i="77"/>
  <c r="C109" i="77" s="1"/>
  <c r="E109" i="77"/>
  <c r="B109" i="77"/>
  <c r="AJ108" i="77"/>
  <c r="AE108" i="77"/>
  <c r="Z108" i="77"/>
  <c r="U108" i="77"/>
  <c r="O108" i="77" s="1"/>
  <c r="D108" i="77" s="1"/>
  <c r="T108" i="77"/>
  <c r="S108" i="77"/>
  <c r="R108" i="77"/>
  <c r="Q108" i="77"/>
  <c r="F108" i="77"/>
  <c r="E108" i="77"/>
  <c r="B108" i="77" s="1"/>
  <c r="C108" i="77"/>
  <c r="AJ107" i="77"/>
  <c r="AE107" i="77"/>
  <c r="Z107" i="77"/>
  <c r="U107" i="77"/>
  <c r="T107" i="77"/>
  <c r="S107" i="77"/>
  <c r="R107" i="77"/>
  <c r="Q107" i="77"/>
  <c r="P107" i="77"/>
  <c r="F107" i="77"/>
  <c r="C107" i="77" s="1"/>
  <c r="E107" i="77"/>
  <c r="B107" i="77" s="1"/>
  <c r="AJ106" i="77"/>
  <c r="O106" i="77" s="1"/>
  <c r="D106" i="77" s="1"/>
  <c r="AE106" i="77"/>
  <c r="Z106" i="77"/>
  <c r="U106" i="77"/>
  <c r="T106" i="77"/>
  <c r="S106" i="77"/>
  <c r="R106" i="77"/>
  <c r="Q106" i="77"/>
  <c r="P106" i="77"/>
  <c r="F106" i="77"/>
  <c r="E106" i="77"/>
  <c r="B106" i="77" s="1"/>
  <c r="C106" i="77"/>
  <c r="AJ105" i="77"/>
  <c r="AE105" i="77"/>
  <c r="Z105" i="77"/>
  <c r="O105" i="77" s="1"/>
  <c r="D105" i="77" s="1"/>
  <c r="U105" i="77"/>
  <c r="T105" i="77"/>
  <c r="S105" i="77"/>
  <c r="R105" i="77"/>
  <c r="P105" i="77" s="1"/>
  <c r="Q105" i="77"/>
  <c r="F105" i="77"/>
  <c r="C105" i="77" s="1"/>
  <c r="E105" i="77"/>
  <c r="B105" i="77"/>
  <c r="AJ104" i="77"/>
  <c r="AE104" i="77"/>
  <c r="Z104" i="77"/>
  <c r="U104" i="77"/>
  <c r="T104" i="77"/>
  <c r="S104" i="77"/>
  <c r="R104" i="77"/>
  <c r="Q104" i="77"/>
  <c r="P104" i="77" s="1"/>
  <c r="O104" i="77"/>
  <c r="D104" i="77" s="1"/>
  <c r="F104" i="77"/>
  <c r="C104" i="77" s="1"/>
  <c r="E104" i="77"/>
  <c r="B104" i="77" s="1"/>
  <c r="AJ103" i="77"/>
  <c r="AE103" i="77"/>
  <c r="Z103" i="77"/>
  <c r="U103" i="77"/>
  <c r="T103" i="77"/>
  <c r="S103" i="77"/>
  <c r="R103" i="77"/>
  <c r="Q103" i="77"/>
  <c r="P103" i="77"/>
  <c r="F103" i="77"/>
  <c r="C103" i="77" s="1"/>
  <c r="E103" i="77"/>
  <c r="B103" i="77" s="1"/>
  <c r="AJ102" i="77"/>
  <c r="O102" i="77" s="1"/>
  <c r="D102" i="77" s="1"/>
  <c r="AE102" i="77"/>
  <c r="Z102" i="77"/>
  <c r="U102" i="77"/>
  <c r="T102" i="77"/>
  <c r="S102" i="77"/>
  <c r="R102" i="77"/>
  <c r="Q102" i="77"/>
  <c r="P102" i="77"/>
  <c r="F102" i="77"/>
  <c r="E102" i="77"/>
  <c r="B102" i="77" s="1"/>
  <c r="C102" i="77"/>
  <c r="AJ101" i="77"/>
  <c r="AE101" i="77"/>
  <c r="Z101" i="77"/>
  <c r="O101" i="77" s="1"/>
  <c r="D101" i="77" s="1"/>
  <c r="U101" i="77"/>
  <c r="T101" i="77"/>
  <c r="S101" i="77"/>
  <c r="R101" i="77"/>
  <c r="Q101" i="77"/>
  <c r="F101" i="77"/>
  <c r="C101" i="77" s="1"/>
  <c r="E101" i="77"/>
  <c r="B101" i="77"/>
  <c r="AJ100" i="77"/>
  <c r="AE100" i="77"/>
  <c r="Z100" i="77"/>
  <c r="U100" i="77"/>
  <c r="O100" i="77" s="1"/>
  <c r="D100" i="77" s="1"/>
  <c r="T100" i="77"/>
  <c r="S100" i="77"/>
  <c r="R100" i="77"/>
  <c r="Q100" i="77"/>
  <c r="P100" i="77" s="1"/>
  <c r="F100" i="77"/>
  <c r="C100" i="77" s="1"/>
  <c r="E100" i="77"/>
  <c r="B100" i="77"/>
  <c r="AJ99" i="77"/>
  <c r="AE99" i="77"/>
  <c r="Z99" i="77"/>
  <c r="U99" i="77"/>
  <c r="T99" i="77"/>
  <c r="S99" i="77"/>
  <c r="R99" i="77"/>
  <c r="Q99" i="77"/>
  <c r="P99" i="77"/>
  <c r="F99" i="77"/>
  <c r="C99" i="77" s="1"/>
  <c r="E99" i="77"/>
  <c r="B99" i="77"/>
  <c r="AJ98" i="77"/>
  <c r="AE98" i="77"/>
  <c r="Z98" i="77"/>
  <c r="U98" i="77"/>
  <c r="T98" i="77"/>
  <c r="S98" i="77"/>
  <c r="R98" i="77"/>
  <c r="Q98" i="77"/>
  <c r="P98" i="77" s="1"/>
  <c r="O98" i="77"/>
  <c r="D98" i="77" s="1"/>
  <c r="F98" i="77"/>
  <c r="E98" i="77"/>
  <c r="C98" i="77"/>
  <c r="B98" i="77"/>
  <c r="AJ97" i="77"/>
  <c r="AE97" i="77"/>
  <c r="Z97" i="77"/>
  <c r="O97" i="77" s="1"/>
  <c r="D97" i="77" s="1"/>
  <c r="U97" i="77"/>
  <c r="T97" i="77"/>
  <c r="S97" i="77"/>
  <c r="R97" i="77"/>
  <c r="Q97" i="77"/>
  <c r="P97" i="77"/>
  <c r="F97" i="77"/>
  <c r="E97" i="77"/>
  <c r="C97" i="77"/>
  <c r="B97" i="77"/>
  <c r="AJ96" i="77"/>
  <c r="AE96" i="77"/>
  <c r="Z96" i="77"/>
  <c r="U96" i="77"/>
  <c r="O96" i="77" s="1"/>
  <c r="D96" i="77" s="1"/>
  <c r="T96" i="77"/>
  <c r="S96" i="77"/>
  <c r="R96" i="77"/>
  <c r="Q96" i="77"/>
  <c r="F96" i="77"/>
  <c r="C96" i="77" s="1"/>
  <c r="E96" i="77"/>
  <c r="B96" i="77" s="1"/>
  <c r="AJ95" i="77"/>
  <c r="AE95" i="77"/>
  <c r="Z95" i="77"/>
  <c r="U95" i="77"/>
  <c r="T95" i="77"/>
  <c r="S95" i="77"/>
  <c r="R95" i="77"/>
  <c r="Q95" i="77"/>
  <c r="P95" i="77"/>
  <c r="F95" i="77"/>
  <c r="C95" i="77" s="1"/>
  <c r="E95" i="77"/>
  <c r="B95" i="77" s="1"/>
  <c r="AJ94" i="77"/>
  <c r="AE94" i="77"/>
  <c r="Z94" i="77"/>
  <c r="U94" i="77"/>
  <c r="T94" i="77"/>
  <c r="S94" i="77"/>
  <c r="R94" i="77"/>
  <c r="Q94" i="77"/>
  <c r="P94" i="77"/>
  <c r="O94" i="77"/>
  <c r="F94" i="77"/>
  <c r="E94" i="77"/>
  <c r="B94" i="77" s="1"/>
  <c r="D94" i="77"/>
  <c r="C94" i="77"/>
  <c r="AJ93" i="77"/>
  <c r="AE93" i="77"/>
  <c r="Z93" i="77"/>
  <c r="U93" i="77"/>
  <c r="T93" i="77"/>
  <c r="S93" i="77"/>
  <c r="R93" i="77"/>
  <c r="Q93" i="77"/>
  <c r="P93" i="77" s="1"/>
  <c r="O93" i="77"/>
  <c r="D93" i="77" s="1"/>
  <c r="F93" i="77"/>
  <c r="E93" i="77"/>
  <c r="C93" i="77"/>
  <c r="B93" i="77"/>
  <c r="AJ92" i="77"/>
  <c r="AE92" i="77"/>
  <c r="Z92" i="77"/>
  <c r="U92" i="77"/>
  <c r="T92" i="77"/>
  <c r="S92" i="77"/>
  <c r="R92" i="77"/>
  <c r="Q92" i="77"/>
  <c r="F92" i="77"/>
  <c r="E92" i="77"/>
  <c r="B92" i="77" s="1"/>
  <c r="C92" i="77"/>
  <c r="AJ91" i="77"/>
  <c r="AE91" i="77"/>
  <c r="Z91" i="77"/>
  <c r="U91" i="77"/>
  <c r="O91" i="77" s="1"/>
  <c r="T91" i="77"/>
  <c r="S91" i="77"/>
  <c r="R91" i="77"/>
  <c r="Q91" i="77"/>
  <c r="P91" i="77" s="1"/>
  <c r="F91" i="77"/>
  <c r="C91" i="77" s="1"/>
  <c r="E91" i="77"/>
  <c r="B91" i="77" s="1"/>
  <c r="D91" i="77"/>
  <c r="AJ90" i="77"/>
  <c r="AE90" i="77"/>
  <c r="Z90" i="77"/>
  <c r="U90" i="77"/>
  <c r="T90" i="77"/>
  <c r="S90" i="77"/>
  <c r="R90" i="77"/>
  <c r="Q90" i="77"/>
  <c r="P90" i="77"/>
  <c r="O90" i="77"/>
  <c r="D90" i="77" s="1"/>
  <c r="F90" i="77"/>
  <c r="E90" i="77"/>
  <c r="B90" i="77" s="1"/>
  <c r="C90" i="77"/>
  <c r="AJ89" i="77"/>
  <c r="AE89" i="77"/>
  <c r="Z89" i="77"/>
  <c r="O89" i="77" s="1"/>
  <c r="D89" i="77" s="1"/>
  <c r="U89" i="77"/>
  <c r="T89" i="77"/>
  <c r="S89" i="77"/>
  <c r="R89" i="77"/>
  <c r="Q89" i="77"/>
  <c r="P89" i="77"/>
  <c r="F89" i="77"/>
  <c r="C89" i="77" s="1"/>
  <c r="E89" i="77"/>
  <c r="B89" i="77"/>
  <c r="AN88" i="77"/>
  <c r="AM88" i="77"/>
  <c r="AM7" i="77" s="1"/>
  <c r="AL88" i="77"/>
  <c r="AK88" i="77"/>
  <c r="AI88" i="77"/>
  <c r="AH88" i="77"/>
  <c r="AG88" i="77"/>
  <c r="AE88" i="77" s="1"/>
  <c r="AF88" i="77"/>
  <c r="AD88" i="77"/>
  <c r="Z88" i="77" s="1"/>
  <c r="AC88" i="77"/>
  <c r="AB88" i="77"/>
  <c r="AA88" i="77"/>
  <c r="Y88" i="77"/>
  <c r="X88" i="77"/>
  <c r="W88" i="77"/>
  <c r="V88" i="77"/>
  <c r="Q88" i="77" s="1"/>
  <c r="P88" i="77" s="1"/>
  <c r="R88" i="77"/>
  <c r="N88" i="77"/>
  <c r="M88" i="77"/>
  <c r="L88" i="77"/>
  <c r="K88" i="77"/>
  <c r="J88" i="77"/>
  <c r="I88" i="77"/>
  <c r="H88" i="77"/>
  <c r="G88" i="77"/>
  <c r="E88" i="77" s="1"/>
  <c r="B88" i="77" s="1"/>
  <c r="F88" i="77"/>
  <c r="C88" i="77" s="1"/>
  <c r="AJ87" i="77"/>
  <c r="AE87" i="77"/>
  <c r="Z87" i="77"/>
  <c r="U87" i="77"/>
  <c r="T87" i="77"/>
  <c r="S87" i="77"/>
  <c r="R87" i="77"/>
  <c r="Q87" i="77"/>
  <c r="P87" i="77"/>
  <c r="F87" i="77"/>
  <c r="C87" i="77" s="1"/>
  <c r="E87" i="77"/>
  <c r="B87" i="77" s="1"/>
  <c r="AJ86" i="77"/>
  <c r="O86" i="77" s="1"/>
  <c r="D86" i="77" s="1"/>
  <c r="AE86" i="77"/>
  <c r="Z86" i="77"/>
  <c r="U86" i="77"/>
  <c r="T86" i="77"/>
  <c r="S86" i="77"/>
  <c r="R86" i="77"/>
  <c r="Q86" i="77"/>
  <c r="P86" i="77"/>
  <c r="F86" i="77"/>
  <c r="E86" i="77"/>
  <c r="B86" i="77" s="1"/>
  <c r="C86" i="77"/>
  <c r="AJ85" i="77"/>
  <c r="AE85" i="77"/>
  <c r="Z85" i="77"/>
  <c r="O85" i="77" s="1"/>
  <c r="D85" i="77" s="1"/>
  <c r="U85" i="77"/>
  <c r="T85" i="77"/>
  <c r="S85" i="77"/>
  <c r="R85" i="77"/>
  <c r="Q85" i="77"/>
  <c r="F85" i="77"/>
  <c r="C85" i="77" s="1"/>
  <c r="E85" i="77"/>
  <c r="B85" i="77"/>
  <c r="AJ84" i="77"/>
  <c r="AE84" i="77"/>
  <c r="Z84" i="77"/>
  <c r="U84" i="77"/>
  <c r="O84" i="77" s="1"/>
  <c r="D84" i="77" s="1"/>
  <c r="T84" i="77"/>
  <c r="S84" i="77"/>
  <c r="R84" i="77"/>
  <c r="Q84" i="77"/>
  <c r="P84" i="77" s="1"/>
  <c r="F84" i="77"/>
  <c r="C84" i="77" s="1"/>
  <c r="E84" i="77"/>
  <c r="B84" i="77"/>
  <c r="AJ83" i="77"/>
  <c r="AE83" i="77"/>
  <c r="Z83" i="77"/>
  <c r="U83" i="77"/>
  <c r="T83" i="77"/>
  <c r="S83" i="77"/>
  <c r="R83" i="77"/>
  <c r="Q83" i="77"/>
  <c r="P83" i="77"/>
  <c r="F83" i="77"/>
  <c r="C83" i="77" s="1"/>
  <c r="E83" i="77"/>
  <c r="B83" i="77"/>
  <c r="AJ82" i="77"/>
  <c r="AE82" i="77"/>
  <c r="Z82" i="77"/>
  <c r="U82" i="77"/>
  <c r="T82" i="77"/>
  <c r="S82" i="77"/>
  <c r="R82" i="77"/>
  <c r="Q82" i="77"/>
  <c r="P82" i="77" s="1"/>
  <c r="O82" i="77"/>
  <c r="D82" i="77" s="1"/>
  <c r="F82" i="77"/>
  <c r="E82" i="77"/>
  <c r="B82" i="77" s="1"/>
  <c r="C82" i="77"/>
  <c r="AJ81" i="77"/>
  <c r="AE81" i="77"/>
  <c r="Z81" i="77"/>
  <c r="U81" i="77"/>
  <c r="T81" i="77"/>
  <c r="S81" i="77"/>
  <c r="R81" i="77"/>
  <c r="P81" i="77" s="1"/>
  <c r="Q81" i="77"/>
  <c r="O81" i="77"/>
  <c r="D81" i="77" s="1"/>
  <c r="F81" i="77"/>
  <c r="E81" i="77"/>
  <c r="C81" i="77"/>
  <c r="B81" i="77"/>
  <c r="AJ80" i="77"/>
  <c r="AE80" i="77"/>
  <c r="Z80" i="77"/>
  <c r="U80" i="77"/>
  <c r="O80" i="77" s="1"/>
  <c r="D80" i="77" s="1"/>
  <c r="T80" i="77"/>
  <c r="S80" i="77"/>
  <c r="R80" i="77"/>
  <c r="Q80" i="77"/>
  <c r="P80" i="77" s="1"/>
  <c r="F80" i="77"/>
  <c r="C80" i="77" s="1"/>
  <c r="E80" i="77"/>
  <c r="B80" i="77"/>
  <c r="AJ79" i="77"/>
  <c r="AE79" i="77"/>
  <c r="Z79" i="77"/>
  <c r="U79" i="77"/>
  <c r="O79" i="77" s="1"/>
  <c r="T79" i="77"/>
  <c r="S79" i="77"/>
  <c r="R79" i="77"/>
  <c r="Q79" i="77"/>
  <c r="P79" i="77" s="1"/>
  <c r="F79" i="77"/>
  <c r="C79" i="77" s="1"/>
  <c r="E79" i="77"/>
  <c r="B79" i="77" s="1"/>
  <c r="D79" i="77"/>
  <c r="AJ78" i="77"/>
  <c r="AE78" i="77"/>
  <c r="Z78" i="77"/>
  <c r="U78" i="77"/>
  <c r="O78" i="77" s="1"/>
  <c r="D78" i="77" s="1"/>
  <c r="T78" i="77"/>
  <c r="S78" i="77"/>
  <c r="R78" i="77"/>
  <c r="Q78" i="77"/>
  <c r="P78" i="77"/>
  <c r="F78" i="77"/>
  <c r="E78" i="77"/>
  <c r="B78" i="77" s="1"/>
  <c r="C78" i="77"/>
  <c r="AJ77" i="77"/>
  <c r="AE77" i="77"/>
  <c r="O77" i="77" s="1"/>
  <c r="D77" i="77" s="1"/>
  <c r="Z77" i="77"/>
  <c r="U77" i="77"/>
  <c r="T77" i="77"/>
  <c r="S77" i="77"/>
  <c r="R77" i="77"/>
  <c r="Q77" i="77"/>
  <c r="P77" i="77" s="1"/>
  <c r="F77" i="77"/>
  <c r="C77" i="77" s="1"/>
  <c r="E77" i="77"/>
  <c r="B77" i="77"/>
  <c r="AJ76" i="77"/>
  <c r="AE76" i="77"/>
  <c r="Z76" i="77"/>
  <c r="U76" i="77"/>
  <c r="O76" i="77" s="1"/>
  <c r="D76" i="77" s="1"/>
  <c r="T76" i="77"/>
  <c r="S76" i="77"/>
  <c r="R76" i="77"/>
  <c r="Q76" i="77"/>
  <c r="P76" i="77" s="1"/>
  <c r="F76" i="77"/>
  <c r="E76" i="77"/>
  <c r="C76" i="77"/>
  <c r="B76" i="77"/>
  <c r="AJ75" i="77"/>
  <c r="AE75" i="77"/>
  <c r="Z75" i="77"/>
  <c r="U75" i="77"/>
  <c r="O75" i="77" s="1"/>
  <c r="D75" i="77" s="1"/>
  <c r="T75" i="77"/>
  <c r="S75" i="77"/>
  <c r="R75" i="77"/>
  <c r="Q75" i="77"/>
  <c r="P75" i="77" s="1"/>
  <c r="F75" i="77"/>
  <c r="C75" i="77" s="1"/>
  <c r="E75" i="77"/>
  <c r="B75" i="77"/>
  <c r="AJ74" i="77"/>
  <c r="AE74" i="77"/>
  <c r="Z74" i="77"/>
  <c r="U74" i="77"/>
  <c r="T74" i="77"/>
  <c r="S74" i="77"/>
  <c r="R74" i="77"/>
  <c r="Q74" i="77"/>
  <c r="P74" i="77"/>
  <c r="O74" i="77"/>
  <c r="D74" i="77" s="1"/>
  <c r="F74" i="77"/>
  <c r="E74" i="77"/>
  <c r="B74" i="77" s="1"/>
  <c r="C74" i="77"/>
  <c r="AJ73" i="77"/>
  <c r="AE73" i="77"/>
  <c r="Z73" i="77"/>
  <c r="O73" i="77" s="1"/>
  <c r="D73" i="77" s="1"/>
  <c r="U73" i="77"/>
  <c r="T73" i="77"/>
  <c r="S73" i="77"/>
  <c r="R73" i="77"/>
  <c r="Q73" i="77"/>
  <c r="P73" i="77"/>
  <c r="F73" i="77"/>
  <c r="E73" i="77"/>
  <c r="C73" i="77"/>
  <c r="B73" i="77"/>
  <c r="AJ72" i="77"/>
  <c r="AE72" i="77"/>
  <c r="Z72" i="77"/>
  <c r="U72" i="77"/>
  <c r="O72" i="77" s="1"/>
  <c r="D72" i="77" s="1"/>
  <c r="T72" i="77"/>
  <c r="S72" i="77"/>
  <c r="R72" i="77"/>
  <c r="Q72" i="77"/>
  <c r="F72" i="77"/>
  <c r="C72" i="77" s="1"/>
  <c r="E72" i="77"/>
  <c r="B72" i="77" s="1"/>
  <c r="AJ71" i="77"/>
  <c r="AE71" i="77"/>
  <c r="Z71" i="77"/>
  <c r="U71" i="77"/>
  <c r="T71" i="77"/>
  <c r="S71" i="77"/>
  <c r="R71" i="77"/>
  <c r="Q71" i="77"/>
  <c r="P71" i="77"/>
  <c r="F71" i="77"/>
  <c r="C71" i="77" s="1"/>
  <c r="E71" i="77"/>
  <c r="B71" i="77" s="1"/>
  <c r="AJ70" i="77"/>
  <c r="AE70" i="77"/>
  <c r="Z70" i="77"/>
  <c r="U70" i="77"/>
  <c r="O70" i="77" s="1"/>
  <c r="D70" i="77" s="1"/>
  <c r="T70" i="77"/>
  <c r="S70" i="77"/>
  <c r="R70" i="77"/>
  <c r="Q70" i="77"/>
  <c r="P70" i="77"/>
  <c r="F70" i="77"/>
  <c r="E70" i="77"/>
  <c r="B70" i="77" s="1"/>
  <c r="C70" i="77"/>
  <c r="AN69" i="77"/>
  <c r="AM69" i="77"/>
  <c r="AL69" i="77"/>
  <c r="AK69" i="77"/>
  <c r="AJ69" i="77"/>
  <c r="AI69" i="77"/>
  <c r="T69" i="77" s="1"/>
  <c r="AH69" i="77"/>
  <c r="AG69" i="77"/>
  <c r="AF69" i="77"/>
  <c r="AE69" i="77"/>
  <c r="AD69" i="77"/>
  <c r="AC69" i="77"/>
  <c r="AB69" i="77"/>
  <c r="Z69" i="77" s="1"/>
  <c r="AA69" i="77"/>
  <c r="Y69" i="77"/>
  <c r="X69" i="77"/>
  <c r="W69" i="77"/>
  <c r="R69" i="77" s="1"/>
  <c r="V69" i="77"/>
  <c r="S69" i="77"/>
  <c r="N69" i="77"/>
  <c r="M69" i="77"/>
  <c r="L69" i="77"/>
  <c r="K69" i="77"/>
  <c r="J69" i="77"/>
  <c r="I69" i="77"/>
  <c r="H69" i="77"/>
  <c r="G69" i="77"/>
  <c r="E69" i="77" s="1"/>
  <c r="B69" i="77" s="1"/>
  <c r="F69" i="77"/>
  <c r="C69" i="77" s="1"/>
  <c r="AJ68" i="77"/>
  <c r="AE68" i="77"/>
  <c r="Z68" i="77"/>
  <c r="U68" i="77"/>
  <c r="O68" i="77" s="1"/>
  <c r="D68" i="77" s="1"/>
  <c r="T68" i="77"/>
  <c r="S68" i="77"/>
  <c r="R68" i="77"/>
  <c r="Q68" i="77"/>
  <c r="F68" i="77"/>
  <c r="E68" i="77"/>
  <c r="B68" i="77" s="1"/>
  <c r="C68" i="77"/>
  <c r="AJ67" i="77"/>
  <c r="AE67" i="77"/>
  <c r="Z67" i="77"/>
  <c r="U67" i="77"/>
  <c r="T67" i="77"/>
  <c r="S67" i="77"/>
  <c r="R67" i="77"/>
  <c r="Q67" i="77"/>
  <c r="P67" i="77"/>
  <c r="F67" i="77"/>
  <c r="C67" i="77" s="1"/>
  <c r="E67" i="77"/>
  <c r="B67" i="77" s="1"/>
  <c r="AJ66" i="77"/>
  <c r="O66" i="77" s="1"/>
  <c r="D66" i="77" s="1"/>
  <c r="AE66" i="77"/>
  <c r="Z66" i="77"/>
  <c r="U66" i="77"/>
  <c r="T66" i="77"/>
  <c r="S66" i="77"/>
  <c r="R66" i="77"/>
  <c r="Q66" i="77"/>
  <c r="P66" i="77"/>
  <c r="F66" i="77"/>
  <c r="E66" i="77"/>
  <c r="B66" i="77" s="1"/>
  <c r="C66" i="77"/>
  <c r="AJ65" i="77"/>
  <c r="AE65" i="77"/>
  <c r="Z65" i="77"/>
  <c r="O65" i="77" s="1"/>
  <c r="D65" i="77" s="1"/>
  <c r="U65" i="77"/>
  <c r="T65" i="77"/>
  <c r="S65" i="77"/>
  <c r="R65" i="77"/>
  <c r="P65" i="77" s="1"/>
  <c r="Q65" i="77"/>
  <c r="F65" i="77"/>
  <c r="C65" i="77" s="1"/>
  <c r="E65" i="77"/>
  <c r="B65" i="77"/>
  <c r="AJ64" i="77"/>
  <c r="AE64" i="77"/>
  <c r="Z64" i="77"/>
  <c r="U64" i="77"/>
  <c r="T64" i="77"/>
  <c r="S64" i="77"/>
  <c r="R64" i="77"/>
  <c r="Q64" i="77"/>
  <c r="P64" i="77" s="1"/>
  <c r="O64" i="77"/>
  <c r="D64" i="77" s="1"/>
  <c r="F64" i="77"/>
  <c r="C64" i="77" s="1"/>
  <c r="E64" i="77"/>
  <c r="B64" i="77" s="1"/>
  <c r="AJ63" i="77"/>
  <c r="AE63" i="77"/>
  <c r="Z63" i="77"/>
  <c r="U63" i="77"/>
  <c r="T63" i="77"/>
  <c r="S63" i="77"/>
  <c r="R63" i="77"/>
  <c r="Q63" i="77"/>
  <c r="P63" i="77"/>
  <c r="F63" i="77"/>
  <c r="C63" i="77" s="1"/>
  <c r="E63" i="77"/>
  <c r="B63" i="77" s="1"/>
  <c r="AJ62" i="77"/>
  <c r="O62" i="77" s="1"/>
  <c r="D62" i="77" s="1"/>
  <c r="AE62" i="77"/>
  <c r="Z62" i="77"/>
  <c r="U62" i="77"/>
  <c r="T62" i="77"/>
  <c r="S62" i="77"/>
  <c r="R62" i="77"/>
  <c r="Q62" i="77"/>
  <c r="P62" i="77"/>
  <c r="F62" i="77"/>
  <c r="E62" i="77"/>
  <c r="B62" i="77" s="1"/>
  <c r="C62" i="77"/>
  <c r="AJ61" i="77"/>
  <c r="AE61" i="77"/>
  <c r="Z61" i="77"/>
  <c r="O61" i="77" s="1"/>
  <c r="D61" i="77" s="1"/>
  <c r="U61" i="77"/>
  <c r="T61" i="77"/>
  <c r="S61" i="77"/>
  <c r="R61" i="77"/>
  <c r="Q61" i="77"/>
  <c r="F61" i="77"/>
  <c r="C61" i="77" s="1"/>
  <c r="E61" i="77"/>
  <c r="B61" i="77"/>
  <c r="AJ60" i="77"/>
  <c r="AE60" i="77"/>
  <c r="Z60" i="77"/>
  <c r="U60" i="77"/>
  <c r="O60" i="77" s="1"/>
  <c r="D60" i="77" s="1"/>
  <c r="T60" i="77"/>
  <c r="S60" i="77"/>
  <c r="R60" i="77"/>
  <c r="Q60" i="77"/>
  <c r="P60" i="77" s="1"/>
  <c r="F60" i="77"/>
  <c r="C60" i="77" s="1"/>
  <c r="E60" i="77"/>
  <c r="B60" i="77"/>
  <c r="AN59" i="77"/>
  <c r="AM59" i="77"/>
  <c r="AL59" i="77"/>
  <c r="AK59" i="77"/>
  <c r="AJ59" i="77"/>
  <c r="AI59" i="77"/>
  <c r="AH59" i="77"/>
  <c r="AG59" i="77"/>
  <c r="AF59" i="77"/>
  <c r="AE59" i="77" s="1"/>
  <c r="AD59" i="77"/>
  <c r="AC59" i="77"/>
  <c r="AB59" i="77"/>
  <c r="Z59" i="77" s="1"/>
  <c r="AA59" i="77"/>
  <c r="Y59" i="77"/>
  <c r="T59" i="77" s="1"/>
  <c r="X59" i="77"/>
  <c r="S59" i="77" s="1"/>
  <c r="W59" i="77"/>
  <c r="V59" i="77"/>
  <c r="R59" i="77"/>
  <c r="N59" i="77"/>
  <c r="M59" i="77"/>
  <c r="L59" i="77"/>
  <c r="K59" i="77"/>
  <c r="J59" i="77"/>
  <c r="I59" i="77"/>
  <c r="E59" i="77" s="1"/>
  <c r="B59" i="77" s="1"/>
  <c r="H59" i="77"/>
  <c r="G59" i="77"/>
  <c r="AJ58" i="77"/>
  <c r="AE58" i="77"/>
  <c r="Z58" i="77"/>
  <c r="O58" i="77" s="1"/>
  <c r="D58" i="77" s="1"/>
  <c r="U58" i="77"/>
  <c r="T58" i="77"/>
  <c r="S58" i="77"/>
  <c r="R58" i="77"/>
  <c r="Q58" i="77"/>
  <c r="P58" i="77" s="1"/>
  <c r="F58" i="77"/>
  <c r="C58" i="77" s="1"/>
  <c r="E58" i="77"/>
  <c r="B58" i="77" s="1"/>
  <c r="AJ57" i="77"/>
  <c r="O57" i="77" s="1"/>
  <c r="D57" i="77" s="1"/>
  <c r="AE57" i="77"/>
  <c r="Z57" i="77"/>
  <c r="U57" i="77"/>
  <c r="T57" i="77"/>
  <c r="S57" i="77"/>
  <c r="R57" i="77"/>
  <c r="Q57" i="77"/>
  <c r="P57" i="77"/>
  <c r="F57" i="77"/>
  <c r="E57" i="77"/>
  <c r="C57" i="77"/>
  <c r="B57" i="77"/>
  <c r="AJ56" i="77"/>
  <c r="AE56" i="77"/>
  <c r="Z56" i="77"/>
  <c r="U56" i="77"/>
  <c r="T56" i="77"/>
  <c r="S56" i="77"/>
  <c r="R56" i="77"/>
  <c r="Q56" i="77"/>
  <c r="P56" i="77"/>
  <c r="O56" i="77"/>
  <c r="D56" i="77" s="1"/>
  <c r="F56" i="77"/>
  <c r="E56" i="77"/>
  <c r="C56" i="77"/>
  <c r="B56" i="77"/>
  <c r="AJ55" i="77"/>
  <c r="AE55" i="77"/>
  <c r="Z55" i="77"/>
  <c r="U55" i="77"/>
  <c r="T55" i="77"/>
  <c r="S55" i="77"/>
  <c r="R55" i="77"/>
  <c r="P55" i="77" s="1"/>
  <c r="Q55" i="77"/>
  <c r="O55" i="77"/>
  <c r="D55" i="77" s="1"/>
  <c r="F55" i="77"/>
  <c r="C55" i="77" s="1"/>
  <c r="E55" i="77"/>
  <c r="B55" i="77"/>
  <c r="AJ54" i="77"/>
  <c r="AE54" i="77"/>
  <c r="Z54" i="77"/>
  <c r="U54" i="77"/>
  <c r="O54" i="77" s="1"/>
  <c r="D54" i="77" s="1"/>
  <c r="T54" i="77"/>
  <c r="S54" i="77"/>
  <c r="R54" i="77"/>
  <c r="Q54" i="77"/>
  <c r="P54" i="77" s="1"/>
  <c r="F54" i="77"/>
  <c r="C54" i="77" s="1"/>
  <c r="E54" i="77"/>
  <c r="B54" i="77" s="1"/>
  <c r="AJ53" i="77"/>
  <c r="AE53" i="77"/>
  <c r="Z53" i="77"/>
  <c r="U53" i="77"/>
  <c r="O53" i="77" s="1"/>
  <c r="D53" i="77" s="1"/>
  <c r="T53" i="77"/>
  <c r="S53" i="77"/>
  <c r="R53" i="77"/>
  <c r="Q53" i="77"/>
  <c r="P53" i="77"/>
  <c r="F53" i="77"/>
  <c r="C53" i="77" s="1"/>
  <c r="E53" i="77"/>
  <c r="B53" i="77" s="1"/>
  <c r="AJ52" i="77"/>
  <c r="AE52" i="77"/>
  <c r="Z52" i="77"/>
  <c r="U52" i="77"/>
  <c r="T52" i="77"/>
  <c r="S52" i="77"/>
  <c r="R52" i="77"/>
  <c r="P52" i="77" s="1"/>
  <c r="Q52" i="77"/>
  <c r="O52" i="77"/>
  <c r="D52" i="77" s="1"/>
  <c r="F52" i="77"/>
  <c r="E52" i="77"/>
  <c r="B52" i="77" s="1"/>
  <c r="C52" i="77"/>
  <c r="AJ51" i="77"/>
  <c r="AE51" i="77"/>
  <c r="Z51" i="77"/>
  <c r="U51" i="77"/>
  <c r="O51" i="77" s="1"/>
  <c r="D51" i="77" s="1"/>
  <c r="T51" i="77"/>
  <c r="S51" i="77"/>
  <c r="R51" i="77"/>
  <c r="Q51" i="77"/>
  <c r="P51" i="77" s="1"/>
  <c r="F51" i="77"/>
  <c r="C51" i="77" s="1"/>
  <c r="E51" i="77"/>
  <c r="B51" i="77"/>
  <c r="AJ50" i="77"/>
  <c r="AE50" i="77"/>
  <c r="Z50" i="77"/>
  <c r="U50" i="77"/>
  <c r="O50" i="77" s="1"/>
  <c r="D50" i="77" s="1"/>
  <c r="T50" i="77"/>
  <c r="S50" i="77"/>
  <c r="R50" i="77"/>
  <c r="Q50" i="77"/>
  <c r="P50" i="77" s="1"/>
  <c r="F50" i="77"/>
  <c r="E50" i="77"/>
  <c r="B50" i="77" s="1"/>
  <c r="C50" i="77"/>
  <c r="AJ49" i="77"/>
  <c r="O49" i="77" s="1"/>
  <c r="D49" i="77" s="1"/>
  <c r="AE49" i="77"/>
  <c r="Z49" i="77"/>
  <c r="U49" i="77"/>
  <c r="T49" i="77"/>
  <c r="S49" i="77"/>
  <c r="R49" i="77"/>
  <c r="Q49" i="77"/>
  <c r="P49" i="77"/>
  <c r="F49" i="77"/>
  <c r="E49" i="77"/>
  <c r="C49" i="77"/>
  <c r="B49" i="77"/>
  <c r="AJ48" i="77"/>
  <c r="AE48" i="77"/>
  <c r="Z48" i="77"/>
  <c r="U48" i="77"/>
  <c r="T48" i="77"/>
  <c r="S48" i="77"/>
  <c r="R48" i="77"/>
  <c r="Q48" i="77"/>
  <c r="P48" i="77"/>
  <c r="O48" i="77"/>
  <c r="D48" i="77" s="1"/>
  <c r="F48" i="77"/>
  <c r="E48" i="77"/>
  <c r="C48" i="77"/>
  <c r="B48" i="77"/>
  <c r="AJ47" i="77"/>
  <c r="AE47" i="77"/>
  <c r="Z47" i="77"/>
  <c r="O47" i="77" s="1"/>
  <c r="D47" i="77" s="1"/>
  <c r="U47" i="77"/>
  <c r="T47" i="77"/>
  <c r="S47" i="77"/>
  <c r="R47" i="77"/>
  <c r="P47" i="77" s="1"/>
  <c r="Q47" i="77"/>
  <c r="F47" i="77"/>
  <c r="C47" i="77" s="1"/>
  <c r="E47" i="77"/>
  <c r="B47" i="77"/>
  <c r="AJ46" i="77"/>
  <c r="AE46" i="77"/>
  <c r="Z46" i="77"/>
  <c r="U46" i="77"/>
  <c r="O46" i="77" s="1"/>
  <c r="D46" i="77" s="1"/>
  <c r="T46" i="77"/>
  <c r="S46" i="77"/>
  <c r="R46" i="77"/>
  <c r="Q46" i="77"/>
  <c r="P46" i="77" s="1"/>
  <c r="F46" i="77"/>
  <c r="C46" i="77" s="1"/>
  <c r="E46" i="77"/>
  <c r="B46" i="77" s="1"/>
  <c r="AJ45" i="77"/>
  <c r="AE45" i="77"/>
  <c r="Z45" i="77"/>
  <c r="U45" i="77"/>
  <c r="O45" i="77" s="1"/>
  <c r="D45" i="77" s="1"/>
  <c r="T45" i="77"/>
  <c r="S45" i="77"/>
  <c r="R45" i="77"/>
  <c r="Q45" i="77"/>
  <c r="P45" i="77"/>
  <c r="F45" i="77"/>
  <c r="C45" i="77" s="1"/>
  <c r="E45" i="77"/>
  <c r="B45" i="77" s="1"/>
  <c r="AJ44" i="77"/>
  <c r="AE44" i="77"/>
  <c r="Z44" i="77"/>
  <c r="U44" i="77"/>
  <c r="T44" i="77"/>
  <c r="S44" i="77"/>
  <c r="R44" i="77"/>
  <c r="P44" i="77" s="1"/>
  <c r="Q44" i="77"/>
  <c r="O44" i="77"/>
  <c r="D44" i="77" s="1"/>
  <c r="F44" i="77"/>
  <c r="E44" i="77"/>
  <c r="B44" i="77" s="1"/>
  <c r="C44" i="77"/>
  <c r="AJ43" i="77"/>
  <c r="AE43" i="77"/>
  <c r="Z43" i="77"/>
  <c r="U43" i="77"/>
  <c r="O43" i="77" s="1"/>
  <c r="D43" i="77" s="1"/>
  <c r="T43" i="77"/>
  <c r="S43" i="77"/>
  <c r="R43" i="77"/>
  <c r="Q43" i="77"/>
  <c r="P43" i="77" s="1"/>
  <c r="F43" i="77"/>
  <c r="C43" i="77" s="1"/>
  <c r="E43" i="77"/>
  <c r="B43" i="77"/>
  <c r="AJ42" i="77"/>
  <c r="AE42" i="77"/>
  <c r="Z42" i="77"/>
  <c r="U42" i="77"/>
  <c r="O42" i="77" s="1"/>
  <c r="D42" i="77" s="1"/>
  <c r="T42" i="77"/>
  <c r="S42" i="77"/>
  <c r="R42" i="77"/>
  <c r="Q42" i="77"/>
  <c r="P42" i="77" s="1"/>
  <c r="F42" i="77"/>
  <c r="E42" i="77"/>
  <c r="B42" i="77" s="1"/>
  <c r="C42" i="77"/>
  <c r="AJ41" i="77"/>
  <c r="O41" i="77" s="1"/>
  <c r="D41" i="77" s="1"/>
  <c r="AE41" i="77"/>
  <c r="Z41" i="77"/>
  <c r="U41" i="77"/>
  <c r="T41" i="77"/>
  <c r="S41" i="77"/>
  <c r="R41" i="77"/>
  <c r="Q41" i="77"/>
  <c r="P41" i="77"/>
  <c r="F41" i="77"/>
  <c r="E41" i="77"/>
  <c r="C41" i="77"/>
  <c r="B41" i="77"/>
  <c r="AJ40" i="77"/>
  <c r="AE40" i="77"/>
  <c r="Z40" i="77"/>
  <c r="U40" i="77"/>
  <c r="T40" i="77"/>
  <c r="S40" i="77"/>
  <c r="R40" i="77"/>
  <c r="Q40" i="77"/>
  <c r="P40" i="77"/>
  <c r="O40" i="77"/>
  <c r="D40" i="77" s="1"/>
  <c r="F40" i="77"/>
  <c r="E40" i="77"/>
  <c r="C40" i="77"/>
  <c r="B40" i="77"/>
  <c r="AJ39" i="77"/>
  <c r="AE39" i="77"/>
  <c r="Z39" i="77"/>
  <c r="O39" i="77" s="1"/>
  <c r="D39" i="77" s="1"/>
  <c r="U39" i="77"/>
  <c r="T39" i="77"/>
  <c r="S39" i="77"/>
  <c r="R39" i="77"/>
  <c r="P39" i="77" s="1"/>
  <c r="Q39" i="77"/>
  <c r="F39" i="77"/>
  <c r="C39" i="77" s="1"/>
  <c r="E39" i="77"/>
  <c r="B39" i="77"/>
  <c r="AN38" i="77"/>
  <c r="AM38" i="77"/>
  <c r="AL38" i="77"/>
  <c r="AK38" i="77"/>
  <c r="AJ38" i="77" s="1"/>
  <c r="AI38" i="77"/>
  <c r="AH38" i="77"/>
  <c r="AG38" i="77"/>
  <c r="AE38" i="77" s="1"/>
  <c r="AF38" i="77"/>
  <c r="AD38" i="77"/>
  <c r="AC38" i="77"/>
  <c r="AB38" i="77"/>
  <c r="AB7" i="77" s="1"/>
  <c r="AA38" i="77"/>
  <c r="Z38" i="77" s="1"/>
  <c r="Y38" i="77"/>
  <c r="U38" i="77" s="1"/>
  <c r="O38" i="77" s="1"/>
  <c r="D38" i="77" s="1"/>
  <c r="X38" i="77"/>
  <c r="S38" i="77" s="1"/>
  <c r="W38" i="77"/>
  <c r="R38" i="77" s="1"/>
  <c r="V38" i="77"/>
  <c r="Q38" i="77"/>
  <c r="N38" i="77"/>
  <c r="M38" i="77"/>
  <c r="L38" i="77"/>
  <c r="L7" i="77" s="1"/>
  <c r="K38" i="77"/>
  <c r="J38" i="77"/>
  <c r="I38" i="77"/>
  <c r="E38" i="77" s="1"/>
  <c r="B38" i="77" s="1"/>
  <c r="H38" i="77"/>
  <c r="G38" i="77"/>
  <c r="F38" i="77"/>
  <c r="C38" i="77" s="1"/>
  <c r="AJ37" i="77"/>
  <c r="AE37" i="77"/>
  <c r="Z37" i="77"/>
  <c r="U37" i="77"/>
  <c r="O37" i="77" s="1"/>
  <c r="D37" i="77" s="1"/>
  <c r="T37" i="77"/>
  <c r="S37" i="77"/>
  <c r="R37" i="77"/>
  <c r="Q37" i="77"/>
  <c r="P37" i="77"/>
  <c r="F37" i="77"/>
  <c r="C37" i="77" s="1"/>
  <c r="E37" i="77"/>
  <c r="B37" i="77" s="1"/>
  <c r="AJ36" i="77"/>
  <c r="AE36" i="77"/>
  <c r="Z36" i="77"/>
  <c r="U36" i="77"/>
  <c r="T36" i="77"/>
  <c r="S36" i="77"/>
  <c r="R36" i="77"/>
  <c r="Q36" i="77"/>
  <c r="P36" i="77" s="1"/>
  <c r="O36" i="77"/>
  <c r="D36" i="77" s="1"/>
  <c r="F36" i="77"/>
  <c r="E36" i="77"/>
  <c r="B36" i="77" s="1"/>
  <c r="C36" i="77"/>
  <c r="AJ35" i="77"/>
  <c r="AE35" i="77"/>
  <c r="Z35" i="77"/>
  <c r="U35" i="77"/>
  <c r="O35" i="77" s="1"/>
  <c r="D35" i="77" s="1"/>
  <c r="T35" i="77"/>
  <c r="S35" i="77"/>
  <c r="R35" i="77"/>
  <c r="Q35" i="77"/>
  <c r="P35" i="77" s="1"/>
  <c r="F35" i="77"/>
  <c r="C35" i="77" s="1"/>
  <c r="E35" i="77"/>
  <c r="B35" i="77"/>
  <c r="AJ34" i="77"/>
  <c r="AE34" i="77"/>
  <c r="Z34" i="77"/>
  <c r="U34" i="77"/>
  <c r="O34" i="77" s="1"/>
  <c r="D34" i="77" s="1"/>
  <c r="T34" i="77"/>
  <c r="S34" i="77"/>
  <c r="R34" i="77"/>
  <c r="Q34" i="77"/>
  <c r="P34" i="77" s="1"/>
  <c r="F34" i="77"/>
  <c r="E34" i="77"/>
  <c r="B34" i="77" s="1"/>
  <c r="C34" i="77"/>
  <c r="AJ33" i="77"/>
  <c r="O33" i="77" s="1"/>
  <c r="D33" i="77" s="1"/>
  <c r="AE33" i="77"/>
  <c r="Z33" i="77"/>
  <c r="U33" i="77"/>
  <c r="T33" i="77"/>
  <c r="S33" i="77"/>
  <c r="R33" i="77"/>
  <c r="Q33" i="77"/>
  <c r="P33" i="77"/>
  <c r="F33" i="77"/>
  <c r="E33" i="77"/>
  <c r="C33" i="77"/>
  <c r="B33" i="77"/>
  <c r="AJ32" i="77"/>
  <c r="AE32" i="77"/>
  <c r="Z32" i="77"/>
  <c r="U32" i="77"/>
  <c r="T32" i="77"/>
  <c r="S32" i="77"/>
  <c r="R32" i="77"/>
  <c r="Q32" i="77"/>
  <c r="P32" i="77"/>
  <c r="O32" i="77"/>
  <c r="D32" i="77" s="1"/>
  <c r="F32" i="77"/>
  <c r="E32" i="77"/>
  <c r="C32" i="77"/>
  <c r="B32" i="77"/>
  <c r="AJ31" i="77"/>
  <c r="AE31" i="77"/>
  <c r="Z31" i="77"/>
  <c r="O31" i="77" s="1"/>
  <c r="D31" i="77" s="1"/>
  <c r="U31" i="77"/>
  <c r="T31" i="77"/>
  <c r="S31" i="77"/>
  <c r="R31" i="77"/>
  <c r="P31" i="77" s="1"/>
  <c r="Q31" i="77"/>
  <c r="F31" i="77"/>
  <c r="C31" i="77" s="1"/>
  <c r="E31" i="77"/>
  <c r="B31" i="77"/>
  <c r="AJ30" i="77"/>
  <c r="AE30" i="77"/>
  <c r="Z30" i="77"/>
  <c r="U30" i="77"/>
  <c r="O30" i="77" s="1"/>
  <c r="D30" i="77" s="1"/>
  <c r="T30" i="77"/>
  <c r="S30" i="77"/>
  <c r="R30" i="77"/>
  <c r="Q30" i="77"/>
  <c r="P30" i="77" s="1"/>
  <c r="F30" i="77"/>
  <c r="C30" i="77" s="1"/>
  <c r="E30" i="77"/>
  <c r="B30" i="77" s="1"/>
  <c r="AJ29" i="77"/>
  <c r="AE29" i="77"/>
  <c r="Z29" i="77"/>
  <c r="U29" i="77"/>
  <c r="O29" i="77" s="1"/>
  <c r="D29" i="77" s="1"/>
  <c r="T29" i="77"/>
  <c r="S29" i="77"/>
  <c r="R29" i="77"/>
  <c r="Q29" i="77"/>
  <c r="P29" i="77"/>
  <c r="F29" i="77"/>
  <c r="C29" i="77" s="1"/>
  <c r="E29" i="77"/>
  <c r="B29" i="77" s="1"/>
  <c r="AJ28" i="77"/>
  <c r="AE28" i="77"/>
  <c r="O28" i="77" s="1"/>
  <c r="D28" i="77" s="1"/>
  <c r="Z28" i="77"/>
  <c r="U28" i="77"/>
  <c r="T28" i="77"/>
  <c r="S28" i="77"/>
  <c r="R28" i="77"/>
  <c r="Q28" i="77"/>
  <c r="P28" i="77" s="1"/>
  <c r="F28" i="77"/>
  <c r="E28" i="77"/>
  <c r="B28" i="77" s="1"/>
  <c r="C28" i="77"/>
  <c r="AJ27" i="77"/>
  <c r="AE27" i="77"/>
  <c r="Z27" i="77"/>
  <c r="U27" i="77"/>
  <c r="O27" i="77" s="1"/>
  <c r="D27" i="77" s="1"/>
  <c r="T27" i="77"/>
  <c r="S27" i="77"/>
  <c r="R27" i="77"/>
  <c r="Q27" i="77"/>
  <c r="P27" i="77" s="1"/>
  <c r="F27" i="77"/>
  <c r="C27" i="77" s="1"/>
  <c r="E27" i="77"/>
  <c r="B27" i="77"/>
  <c r="AN26" i="77"/>
  <c r="AM26" i="77"/>
  <c r="AL26" i="77"/>
  <c r="AK26" i="77"/>
  <c r="Q26" i="77" s="1"/>
  <c r="AI26" i="77"/>
  <c r="AH26" i="77"/>
  <c r="AG26" i="77"/>
  <c r="R26" i="77" s="1"/>
  <c r="AF26" i="77"/>
  <c r="AE26" i="77" s="1"/>
  <c r="AD26" i="77"/>
  <c r="AC26" i="77"/>
  <c r="S26" i="77" s="1"/>
  <c r="AB26" i="77"/>
  <c r="AA26" i="77"/>
  <c r="Y26" i="77"/>
  <c r="T26" i="77" s="1"/>
  <c r="X26" i="77"/>
  <c r="W26" i="77"/>
  <c r="V26" i="77"/>
  <c r="U26" i="77"/>
  <c r="N26" i="77"/>
  <c r="M26" i="77"/>
  <c r="M7" i="77" s="1"/>
  <c r="L26" i="77"/>
  <c r="K26" i="77"/>
  <c r="J26" i="77"/>
  <c r="I26" i="77"/>
  <c r="H26" i="77"/>
  <c r="F26" i="77" s="1"/>
  <c r="C26" i="77" s="1"/>
  <c r="G26" i="77"/>
  <c r="E26" i="77"/>
  <c r="B26" i="77" s="1"/>
  <c r="AJ25" i="77"/>
  <c r="O25" i="77" s="1"/>
  <c r="D25" i="77" s="1"/>
  <c r="AE25" i="77"/>
  <c r="Z25" i="77"/>
  <c r="U25" i="77"/>
  <c r="T25" i="77"/>
  <c r="S25" i="77"/>
  <c r="R25" i="77"/>
  <c r="Q25" i="77"/>
  <c r="P25" i="77"/>
  <c r="F25" i="77"/>
  <c r="E25" i="77"/>
  <c r="C25" i="77"/>
  <c r="B25" i="77"/>
  <c r="AJ24" i="77"/>
  <c r="AE24" i="77"/>
  <c r="Z24" i="77"/>
  <c r="U24" i="77"/>
  <c r="T24" i="77"/>
  <c r="S24" i="77"/>
  <c r="R24" i="77"/>
  <c r="Q24" i="77"/>
  <c r="P24" i="77"/>
  <c r="O24" i="77"/>
  <c r="D24" i="77" s="1"/>
  <c r="F24" i="77"/>
  <c r="E24" i="77"/>
  <c r="C24" i="77"/>
  <c r="B24" i="77"/>
  <c r="AJ23" i="77"/>
  <c r="AE23" i="77"/>
  <c r="Z23" i="77"/>
  <c r="O23" i="77" s="1"/>
  <c r="D23" i="77" s="1"/>
  <c r="U23" i="77"/>
  <c r="T23" i="77"/>
  <c r="S23" i="77"/>
  <c r="R23" i="77"/>
  <c r="P23" i="77" s="1"/>
  <c r="Q23" i="77"/>
  <c r="F23" i="77"/>
  <c r="C23" i="77" s="1"/>
  <c r="E23" i="77"/>
  <c r="B23" i="77"/>
  <c r="AJ22" i="77"/>
  <c r="AE22" i="77"/>
  <c r="Z22" i="77"/>
  <c r="U22" i="77"/>
  <c r="O22" i="77" s="1"/>
  <c r="D22" i="77" s="1"/>
  <c r="T22" i="77"/>
  <c r="S22" i="77"/>
  <c r="R22" i="77"/>
  <c r="Q22" i="77"/>
  <c r="P22" i="77" s="1"/>
  <c r="F22" i="77"/>
  <c r="C22" i="77" s="1"/>
  <c r="E22" i="77"/>
  <c r="B22" i="77" s="1"/>
  <c r="AJ21" i="77"/>
  <c r="AE21" i="77"/>
  <c r="Z21" i="77"/>
  <c r="U21" i="77"/>
  <c r="O21" i="77" s="1"/>
  <c r="D21" i="77" s="1"/>
  <c r="T21" i="77"/>
  <c r="S21" i="77"/>
  <c r="R21" i="77"/>
  <c r="Q21" i="77"/>
  <c r="P21" i="77"/>
  <c r="F21" i="77"/>
  <c r="C21" i="77" s="1"/>
  <c r="E21" i="77"/>
  <c r="B21" i="77" s="1"/>
  <c r="AJ20" i="77"/>
  <c r="AE20" i="77"/>
  <c r="Z20" i="77"/>
  <c r="U20" i="77"/>
  <c r="T20" i="77"/>
  <c r="S20" i="77"/>
  <c r="R20" i="77"/>
  <c r="P20" i="77" s="1"/>
  <c r="Q20" i="77"/>
  <c r="O20" i="77"/>
  <c r="D20" i="77" s="1"/>
  <c r="F20" i="77"/>
  <c r="E20" i="77"/>
  <c r="B20" i="77" s="1"/>
  <c r="C20" i="77"/>
  <c r="AJ19" i="77"/>
  <c r="AE19" i="77"/>
  <c r="Z19" i="77"/>
  <c r="U19" i="77"/>
  <c r="O19" i="77" s="1"/>
  <c r="D19" i="77" s="1"/>
  <c r="T19" i="77"/>
  <c r="S19" i="77"/>
  <c r="R19" i="77"/>
  <c r="Q19" i="77"/>
  <c r="P19" i="77" s="1"/>
  <c r="F19" i="77"/>
  <c r="C19" i="77" s="1"/>
  <c r="E19" i="77"/>
  <c r="B19" i="77"/>
  <c r="AJ18" i="77"/>
  <c r="AE18" i="77"/>
  <c r="Z18" i="77"/>
  <c r="U18" i="77"/>
  <c r="O18" i="77" s="1"/>
  <c r="D18" i="77" s="1"/>
  <c r="T18" i="77"/>
  <c r="S18" i="77"/>
  <c r="R18" i="77"/>
  <c r="Q18" i="77"/>
  <c r="P18" i="77" s="1"/>
  <c r="F18" i="77"/>
  <c r="E18" i="77"/>
  <c r="B18" i="77" s="1"/>
  <c r="C18" i="77"/>
  <c r="AJ17" i="77"/>
  <c r="O17" i="77" s="1"/>
  <c r="D17" i="77" s="1"/>
  <c r="AE17" i="77"/>
  <c r="Z17" i="77"/>
  <c r="U17" i="77"/>
  <c r="T17" i="77"/>
  <c r="S17" i="77"/>
  <c r="R17" i="77"/>
  <c r="Q17" i="77"/>
  <c r="P17" i="77"/>
  <c r="F17" i="77"/>
  <c r="E17" i="77"/>
  <c r="C17" i="77"/>
  <c r="B17" i="77"/>
  <c r="AJ16" i="77"/>
  <c r="AE16" i="77"/>
  <c r="Z16" i="77"/>
  <c r="U16" i="77"/>
  <c r="T16" i="77"/>
  <c r="S16" i="77"/>
  <c r="R16" i="77"/>
  <c r="Q16" i="77"/>
  <c r="P16" i="77"/>
  <c r="O16" i="77"/>
  <c r="D16" i="77" s="1"/>
  <c r="F16" i="77"/>
  <c r="E16" i="77"/>
  <c r="C16" i="77"/>
  <c r="B16" i="77"/>
  <c r="AJ15" i="77"/>
  <c r="AE15" i="77"/>
  <c r="Z15" i="77"/>
  <c r="O15" i="77" s="1"/>
  <c r="D15" i="77" s="1"/>
  <c r="U15" i="77"/>
  <c r="T15" i="77"/>
  <c r="S15" i="77"/>
  <c r="R15" i="77"/>
  <c r="P15" i="77" s="1"/>
  <c r="Q15" i="77"/>
  <c r="F15" i="77"/>
  <c r="C15" i="77" s="1"/>
  <c r="E15" i="77"/>
  <c r="B15" i="77"/>
  <c r="AJ14" i="77"/>
  <c r="AE14" i="77"/>
  <c r="Z14" i="77"/>
  <c r="U14" i="77"/>
  <c r="O14" i="77" s="1"/>
  <c r="D14" i="77" s="1"/>
  <c r="T14" i="77"/>
  <c r="S14" i="77"/>
  <c r="R14" i="77"/>
  <c r="Q14" i="77"/>
  <c r="P14" i="77" s="1"/>
  <c r="F14" i="77"/>
  <c r="C14" i="77" s="1"/>
  <c r="E14" i="77"/>
  <c r="B14" i="77" s="1"/>
  <c r="AJ13" i="77"/>
  <c r="AE13" i="77"/>
  <c r="Z13" i="77"/>
  <c r="U13" i="77"/>
  <c r="O13" i="77" s="1"/>
  <c r="D13" i="77" s="1"/>
  <c r="T13" i="77"/>
  <c r="S13" i="77"/>
  <c r="R13" i="77"/>
  <c r="Q13" i="77"/>
  <c r="P13" i="77"/>
  <c r="F13" i="77"/>
  <c r="C13" i="77" s="1"/>
  <c r="E13" i="77"/>
  <c r="B13" i="77" s="1"/>
  <c r="AJ12" i="77"/>
  <c r="AE12" i="77"/>
  <c r="O12" i="77" s="1"/>
  <c r="D12" i="77" s="1"/>
  <c r="Z12" i="77"/>
  <c r="U12" i="77"/>
  <c r="T12" i="77"/>
  <c r="S12" i="77"/>
  <c r="R12" i="77"/>
  <c r="Q12" i="77"/>
  <c r="P12" i="77" s="1"/>
  <c r="F12" i="77"/>
  <c r="E12" i="77"/>
  <c r="B12" i="77" s="1"/>
  <c r="C12" i="77"/>
  <c r="AJ11" i="77"/>
  <c r="AE11" i="77"/>
  <c r="Z11" i="77"/>
  <c r="U11" i="77"/>
  <c r="O11" i="77" s="1"/>
  <c r="D11" i="77" s="1"/>
  <c r="T11" i="77"/>
  <c r="S11" i="77"/>
  <c r="R11" i="77"/>
  <c r="Q11" i="77"/>
  <c r="P11" i="77" s="1"/>
  <c r="F11" i="77"/>
  <c r="C11" i="77" s="1"/>
  <c r="E11" i="77"/>
  <c r="B11" i="77"/>
  <c r="AJ10" i="77"/>
  <c r="AE10" i="77"/>
  <c r="Z10" i="77"/>
  <c r="U10" i="77"/>
  <c r="O10" i="77" s="1"/>
  <c r="D10" i="77" s="1"/>
  <c r="T10" i="77"/>
  <c r="S10" i="77"/>
  <c r="R10" i="77"/>
  <c r="Q10" i="77"/>
  <c r="P10" i="77" s="1"/>
  <c r="F10" i="77"/>
  <c r="E10" i="77"/>
  <c r="B10" i="77" s="1"/>
  <c r="C10" i="77"/>
  <c r="AJ9" i="77"/>
  <c r="O9" i="77" s="1"/>
  <c r="D9" i="77" s="1"/>
  <c r="AE9" i="77"/>
  <c r="Z9" i="77"/>
  <c r="U9" i="77"/>
  <c r="T9" i="77"/>
  <c r="S9" i="77"/>
  <c r="R9" i="77"/>
  <c r="Q9" i="77"/>
  <c r="P9" i="77"/>
  <c r="F9" i="77"/>
  <c r="C9" i="77" s="1"/>
  <c r="E9" i="77"/>
  <c r="B9" i="77"/>
  <c r="AN8" i="77"/>
  <c r="AN7" i="77" s="1"/>
  <c r="AM8" i="77"/>
  <c r="AL8" i="77"/>
  <c r="AK8" i="77"/>
  <c r="AJ8" i="77" s="1"/>
  <c r="AI8" i="77"/>
  <c r="AE8" i="77" s="1"/>
  <c r="AH8" i="77"/>
  <c r="AG8" i="77"/>
  <c r="AG7" i="77" s="1"/>
  <c r="AF8" i="77"/>
  <c r="AF7" i="77" s="1"/>
  <c r="AD8" i="77"/>
  <c r="AC8" i="77"/>
  <c r="AB8" i="77"/>
  <c r="AA8" i="77"/>
  <c r="Q8" i="77" s="1"/>
  <c r="P8" i="77" s="1"/>
  <c r="Y8" i="77"/>
  <c r="T8" i="77" s="1"/>
  <c r="X8" i="77"/>
  <c r="X7" i="77" s="1"/>
  <c r="W8" i="77"/>
  <c r="R8" i="77" s="1"/>
  <c r="V8" i="77"/>
  <c r="U8" i="77" s="1"/>
  <c r="S8" i="77"/>
  <c r="N8" i="77"/>
  <c r="M8" i="77"/>
  <c r="L8" i="77"/>
  <c r="K8" i="77"/>
  <c r="K7" i="77" s="1"/>
  <c r="J8" i="77"/>
  <c r="I8" i="77"/>
  <c r="I7" i="77" s="1"/>
  <c r="H8" i="77"/>
  <c r="H7" i="77" s="1"/>
  <c r="F7" i="77" s="1"/>
  <c r="C7" i="77" s="1"/>
  <c r="G8" i="77"/>
  <c r="E8" i="77" s="1"/>
  <c r="B8" i="77" s="1"/>
  <c r="AL7" i="77"/>
  <c r="AH7" i="77"/>
  <c r="N7" i="77"/>
  <c r="J7" i="77"/>
  <c r="G7" i="77"/>
  <c r="E7" i="77" s="1"/>
  <c r="B7" i="77" s="1"/>
  <c r="H40" i="76"/>
  <c r="H39" i="76"/>
  <c r="H38" i="76"/>
  <c r="H37" i="76"/>
  <c r="H36" i="76"/>
  <c r="H35" i="76"/>
  <c r="H34" i="76"/>
  <c r="H33" i="76"/>
  <c r="H32" i="76"/>
  <c r="I27" i="76"/>
  <c r="I26" i="76"/>
  <c r="I25" i="76"/>
  <c r="I24" i="76"/>
  <c r="I23" i="76"/>
  <c r="I22" i="76"/>
  <c r="I21" i="76"/>
  <c r="I20" i="76"/>
  <c r="I19" i="76"/>
  <c r="I18" i="76"/>
  <c r="I17" i="76"/>
  <c r="I15" i="76"/>
  <c r="F15" i="76"/>
  <c r="C15" i="76"/>
  <c r="J11" i="76"/>
  <c r="J10" i="76"/>
  <c r="I9" i="76"/>
  <c r="H9" i="76"/>
  <c r="J8" i="76"/>
  <c r="I8" i="76"/>
  <c r="H8" i="76"/>
  <c r="J7" i="76"/>
  <c r="I7" i="76"/>
  <c r="H7" i="76"/>
  <c r="J6" i="76"/>
  <c r="I6" i="76"/>
  <c r="H6" i="76"/>
  <c r="J5" i="76"/>
  <c r="J4" i="76"/>
  <c r="I4" i="76"/>
  <c r="H4" i="76"/>
  <c r="S7" i="77" l="1"/>
  <c r="P26" i="77"/>
  <c r="P38" i="77"/>
  <c r="O110" i="77"/>
  <c r="D110" i="77" s="1"/>
  <c r="AE7" i="77"/>
  <c r="Y7" i="77"/>
  <c r="Z8" i="77"/>
  <c r="O8" i="77" s="1"/>
  <c r="D8" i="77" s="1"/>
  <c r="AJ26" i="77"/>
  <c r="F59" i="77"/>
  <c r="C59" i="77" s="1"/>
  <c r="Q59" i="77"/>
  <c r="P59" i="77" s="1"/>
  <c r="P61" i="77"/>
  <c r="P85" i="77"/>
  <c r="U88" i="77"/>
  <c r="O88" i="77" s="1"/>
  <c r="D88" i="77" s="1"/>
  <c r="S88" i="77"/>
  <c r="P92" i="77"/>
  <c r="P101" i="77"/>
  <c r="Q134" i="77"/>
  <c r="P134" i="77" s="1"/>
  <c r="U134" i="77"/>
  <c r="R134" i="77"/>
  <c r="Z171" i="77"/>
  <c r="R171" i="77"/>
  <c r="P171" i="77" s="1"/>
  <c r="AA7" i="77"/>
  <c r="Z7" i="77" s="1"/>
  <c r="AI7" i="77"/>
  <c r="O83" i="77"/>
  <c r="D83" i="77" s="1"/>
  <c r="O99" i="77"/>
  <c r="D99" i="77" s="1"/>
  <c r="R110" i="77"/>
  <c r="P110" i="77" s="1"/>
  <c r="O135" i="77"/>
  <c r="D135" i="77" s="1"/>
  <c r="P140" i="77"/>
  <c r="U146" i="77"/>
  <c r="U59" i="77"/>
  <c r="O59" i="77" s="1"/>
  <c r="D59" i="77" s="1"/>
  <c r="O67" i="77"/>
  <c r="D67" i="77" s="1"/>
  <c r="P68" i="77"/>
  <c r="Q69" i="77"/>
  <c r="P69" i="77" s="1"/>
  <c r="U69" i="77"/>
  <c r="O69" i="77" s="1"/>
  <c r="D69" i="77" s="1"/>
  <c r="O107" i="77"/>
  <c r="D107" i="77" s="1"/>
  <c r="P108" i="77"/>
  <c r="O111" i="77"/>
  <c r="D111" i="77" s="1"/>
  <c r="P116" i="77"/>
  <c r="P133" i="77"/>
  <c r="O139" i="77"/>
  <c r="D139" i="77" s="1"/>
  <c r="O159" i="77"/>
  <c r="D159" i="77" s="1"/>
  <c r="O167" i="77"/>
  <c r="D167" i="77" s="1"/>
  <c r="C171" i="77"/>
  <c r="AC7" i="77"/>
  <c r="AK7" i="77"/>
  <c r="AJ7" i="77" s="1"/>
  <c r="F8" i="77"/>
  <c r="C8" i="77" s="1"/>
  <c r="T38" i="77"/>
  <c r="O71" i="77"/>
  <c r="D71" i="77" s="1"/>
  <c r="P72" i="77"/>
  <c r="T88" i="77"/>
  <c r="O92" i="77"/>
  <c r="D92" i="77" s="1"/>
  <c r="O95" i="77"/>
  <c r="D95" i="77" s="1"/>
  <c r="P96" i="77"/>
  <c r="O115" i="77"/>
  <c r="D115" i="77" s="1"/>
  <c r="Z134" i="77"/>
  <c r="O136" i="77"/>
  <c r="D136" i="77" s="1"/>
  <c r="O143" i="77"/>
  <c r="D143" i="77" s="1"/>
  <c r="V7" i="77"/>
  <c r="AD7" i="77"/>
  <c r="B134" i="77"/>
  <c r="W7" i="77"/>
  <c r="R7" i="77" s="1"/>
  <c r="Z26" i="77"/>
  <c r="O26" i="77" s="1"/>
  <c r="D26" i="77" s="1"/>
  <c r="O63" i="77"/>
  <c r="D63" i="77" s="1"/>
  <c r="O87" i="77"/>
  <c r="D87" i="77" s="1"/>
  <c r="O103" i="77"/>
  <c r="D103" i="77" s="1"/>
  <c r="S110" i="77"/>
  <c r="O123" i="77"/>
  <c r="D123" i="77" s="1"/>
  <c r="Q146" i="77"/>
  <c r="P146" i="77" s="1"/>
  <c r="Z146" i="77"/>
  <c r="O171" i="77"/>
  <c r="D171" i="77" s="1"/>
  <c r="O175" i="77"/>
  <c r="D175" i="77" s="1"/>
  <c r="AJ88" i="77"/>
  <c r="O156" i="77"/>
  <c r="D156" i="77" s="1"/>
  <c r="S171" i="77"/>
  <c r="C15" i="68"/>
  <c r="Z7" i="72"/>
  <c r="Z8" i="72"/>
  <c r="Z9" i="72"/>
  <c r="Z10" i="72"/>
  <c r="Z11" i="72"/>
  <c r="Z12" i="72"/>
  <c r="Z6" i="72"/>
  <c r="Y7" i="72"/>
  <c r="Y8" i="72"/>
  <c r="Y9" i="72"/>
  <c r="Y10" i="72"/>
  <c r="Y11" i="72"/>
  <c r="Y12" i="72"/>
  <c r="Y6" i="72"/>
  <c r="X7" i="72"/>
  <c r="X8" i="72"/>
  <c r="X9" i="72"/>
  <c r="X10" i="72"/>
  <c r="X11" i="72"/>
  <c r="X12" i="72"/>
  <c r="X6" i="72"/>
  <c r="W7" i="72"/>
  <c r="W8" i="72"/>
  <c r="W9" i="72"/>
  <c r="W10" i="72"/>
  <c r="W11" i="72"/>
  <c r="W12" i="72"/>
  <c r="W6" i="72"/>
  <c r="V7" i="72"/>
  <c r="V8" i="72"/>
  <c r="V9" i="72"/>
  <c r="V10" i="72"/>
  <c r="V5" i="72"/>
  <c r="V11" i="72"/>
  <c r="V12" i="72"/>
  <c r="V6" i="72"/>
  <c r="U7" i="72"/>
  <c r="U8" i="72"/>
  <c r="U9" i="72"/>
  <c r="U10" i="72"/>
  <c r="U11" i="72"/>
  <c r="U12" i="72"/>
  <c r="U6" i="72"/>
  <c r="T7" i="72"/>
  <c r="T8" i="72"/>
  <c r="T9" i="72"/>
  <c r="T10" i="72"/>
  <c r="T11" i="72"/>
  <c r="T12" i="72"/>
  <c r="T6" i="72"/>
  <c r="S7" i="72"/>
  <c r="S8" i="72"/>
  <c r="S9" i="72"/>
  <c r="S10" i="72"/>
  <c r="S11" i="72"/>
  <c r="S12" i="72"/>
  <c r="S6" i="72"/>
  <c r="R7" i="72"/>
  <c r="R8" i="72"/>
  <c r="R9" i="72"/>
  <c r="R10" i="72"/>
  <c r="R11" i="72"/>
  <c r="R12" i="72"/>
  <c r="R6" i="72"/>
  <c r="Q7" i="72"/>
  <c r="Q8" i="72"/>
  <c r="Q9" i="72"/>
  <c r="Q10" i="72"/>
  <c r="Q11" i="72"/>
  <c r="Q12" i="72"/>
  <c r="Q6" i="72"/>
  <c r="P7" i="72"/>
  <c r="P8" i="72"/>
  <c r="P9" i="72"/>
  <c r="P10" i="72"/>
  <c r="P11" i="72"/>
  <c r="P12" i="72"/>
  <c r="P6" i="72"/>
  <c r="O7" i="72"/>
  <c r="O8" i="72"/>
  <c r="O9" i="72"/>
  <c r="O10" i="72"/>
  <c r="O11" i="72"/>
  <c r="O12" i="72"/>
  <c r="O6" i="72"/>
  <c r="N7" i="72"/>
  <c r="N8" i="72"/>
  <c r="N9" i="72"/>
  <c r="N10" i="72"/>
  <c r="N11" i="72"/>
  <c r="N12" i="72"/>
  <c r="N6" i="72"/>
  <c r="M7" i="72"/>
  <c r="M8" i="72"/>
  <c r="M9" i="72"/>
  <c r="M10" i="72"/>
  <c r="M11" i="72"/>
  <c r="M12" i="72"/>
  <c r="M6" i="72"/>
  <c r="L7" i="72"/>
  <c r="L8" i="72"/>
  <c r="L9" i="72"/>
  <c r="L10" i="72"/>
  <c r="L11" i="72"/>
  <c r="L12" i="72"/>
  <c r="L6" i="72"/>
  <c r="K7" i="72"/>
  <c r="K8" i="72"/>
  <c r="K9" i="72"/>
  <c r="K10" i="72"/>
  <c r="K11" i="72"/>
  <c r="K12" i="72"/>
  <c r="K6" i="72"/>
  <c r="K5" i="72" s="1"/>
  <c r="J7" i="72"/>
  <c r="J8" i="72"/>
  <c r="J9" i="72"/>
  <c r="J10" i="72"/>
  <c r="J11" i="72"/>
  <c r="J12" i="72"/>
  <c r="J6" i="72"/>
  <c r="J5" i="72" s="1"/>
  <c r="I12" i="72"/>
  <c r="I11" i="72"/>
  <c r="I10" i="72"/>
  <c r="I9" i="72"/>
  <c r="I8" i="72"/>
  <c r="I7" i="72"/>
  <c r="I6" i="72"/>
  <c r="H7" i="72"/>
  <c r="H8" i="72"/>
  <c r="H9" i="72"/>
  <c r="H10" i="72"/>
  <c r="H11" i="72"/>
  <c r="H12" i="72"/>
  <c r="H6" i="72"/>
  <c r="H5" i="72" s="1"/>
  <c r="G7" i="72"/>
  <c r="G8" i="72"/>
  <c r="G9" i="72"/>
  <c r="G10" i="72"/>
  <c r="G11" i="72"/>
  <c r="G12" i="72"/>
  <c r="G6" i="72"/>
  <c r="F7" i="72"/>
  <c r="F8" i="72"/>
  <c r="F9" i="72"/>
  <c r="F10" i="72"/>
  <c r="F11" i="72"/>
  <c r="F12" i="72"/>
  <c r="F6" i="72"/>
  <c r="Z44" i="66"/>
  <c r="L38" i="75"/>
  <c r="L39" i="75"/>
  <c r="L40" i="75"/>
  <c r="L41" i="75"/>
  <c r="L42" i="75"/>
  <c r="L43" i="75"/>
  <c r="L44" i="75"/>
  <c r="R92" i="75"/>
  <c r="O92" i="75"/>
  <c r="L92" i="75"/>
  <c r="I92" i="75"/>
  <c r="H92" i="75"/>
  <c r="E92" i="75" s="1"/>
  <c r="G92" i="75"/>
  <c r="D92" i="75"/>
  <c r="R91" i="75"/>
  <c r="O91" i="75"/>
  <c r="L91" i="75"/>
  <c r="I91" i="75"/>
  <c r="H91" i="75"/>
  <c r="F91" i="75" s="1"/>
  <c r="G91" i="75"/>
  <c r="D91" i="75"/>
  <c r="R90" i="75"/>
  <c r="O90" i="75"/>
  <c r="L90" i="75"/>
  <c r="I90" i="75"/>
  <c r="H90" i="75"/>
  <c r="F90" i="75" s="1"/>
  <c r="E90" i="75"/>
  <c r="C90" i="75" s="1"/>
  <c r="G90" i="75"/>
  <c r="D90" i="75"/>
  <c r="R89" i="75"/>
  <c r="O89" i="75"/>
  <c r="L89" i="75"/>
  <c r="I89" i="75"/>
  <c r="H89" i="75"/>
  <c r="G89" i="75"/>
  <c r="F89" i="75" s="1"/>
  <c r="D89" i="75"/>
  <c r="R88" i="75"/>
  <c r="O88" i="75"/>
  <c r="L88" i="75"/>
  <c r="I88" i="75"/>
  <c r="H88" i="75"/>
  <c r="E88" i="75" s="1"/>
  <c r="C88" i="75" s="1"/>
  <c r="G88" i="75"/>
  <c r="D88" i="75"/>
  <c r="R87" i="75"/>
  <c r="O87" i="75"/>
  <c r="L87" i="75"/>
  <c r="I87" i="75"/>
  <c r="H87" i="75"/>
  <c r="G87" i="75"/>
  <c r="D87" i="75"/>
  <c r="R86" i="75"/>
  <c r="O86" i="75"/>
  <c r="L86" i="75"/>
  <c r="I86" i="75"/>
  <c r="H86" i="75"/>
  <c r="G86" i="75"/>
  <c r="D86" i="75"/>
  <c r="T85" i="75"/>
  <c r="S85" i="75"/>
  <c r="Q85" i="75"/>
  <c r="P85" i="75"/>
  <c r="N85" i="75"/>
  <c r="M85" i="75"/>
  <c r="K85" i="75"/>
  <c r="J85" i="75"/>
  <c r="R84" i="75"/>
  <c r="O84" i="75"/>
  <c r="L84" i="75"/>
  <c r="I84" i="75"/>
  <c r="H84" i="75"/>
  <c r="E84" i="75" s="1"/>
  <c r="G84" i="75"/>
  <c r="F84" i="75" s="1"/>
  <c r="D84" i="75"/>
  <c r="R83" i="75"/>
  <c r="O83" i="75"/>
  <c r="L83" i="75"/>
  <c r="I83" i="75"/>
  <c r="H83" i="75"/>
  <c r="E83" i="75" s="1"/>
  <c r="G83" i="75"/>
  <c r="D83" i="75"/>
  <c r="C83" i="75" s="1"/>
  <c r="R82" i="75"/>
  <c r="O82" i="75"/>
  <c r="L82" i="75"/>
  <c r="I82" i="75"/>
  <c r="H82" i="75"/>
  <c r="G82" i="75"/>
  <c r="D82" i="75"/>
  <c r="R81" i="75"/>
  <c r="O81" i="75"/>
  <c r="L81" i="75"/>
  <c r="I81" i="75"/>
  <c r="H81" i="75"/>
  <c r="G81" i="75"/>
  <c r="D81" i="75"/>
  <c r="R80" i="75"/>
  <c r="O80" i="75"/>
  <c r="L80" i="75"/>
  <c r="I80" i="75"/>
  <c r="H80" i="75"/>
  <c r="F80" i="75" s="1"/>
  <c r="E80" i="75"/>
  <c r="G80" i="75"/>
  <c r="D80" i="75"/>
  <c r="R79" i="75"/>
  <c r="O79" i="75"/>
  <c r="L79" i="75"/>
  <c r="I79" i="75"/>
  <c r="H79" i="75"/>
  <c r="G79" i="75"/>
  <c r="F79" i="75" s="1"/>
  <c r="D79" i="75"/>
  <c r="R78" i="75"/>
  <c r="O78" i="75"/>
  <c r="L78" i="75"/>
  <c r="I78" i="75"/>
  <c r="H78" i="75"/>
  <c r="E78" i="75" s="1"/>
  <c r="G78" i="75"/>
  <c r="D78" i="75"/>
  <c r="T77" i="75"/>
  <c r="S77" i="75"/>
  <c r="Q77" i="75"/>
  <c r="P77" i="75"/>
  <c r="N77" i="75"/>
  <c r="M77" i="75"/>
  <c r="K77" i="75"/>
  <c r="J77" i="75"/>
  <c r="R76" i="75"/>
  <c r="O76" i="75"/>
  <c r="L76" i="75"/>
  <c r="I76" i="75"/>
  <c r="H76" i="75"/>
  <c r="E76" i="75"/>
  <c r="G76" i="75"/>
  <c r="D76" i="75"/>
  <c r="R75" i="75"/>
  <c r="O75" i="75"/>
  <c r="L75" i="75"/>
  <c r="I75" i="75"/>
  <c r="H75" i="75"/>
  <c r="E75" i="75" s="1"/>
  <c r="G75" i="75"/>
  <c r="F75" i="75" s="1"/>
  <c r="D75" i="75"/>
  <c r="R74" i="75"/>
  <c r="O74" i="75"/>
  <c r="L74" i="75"/>
  <c r="I74" i="75"/>
  <c r="H74" i="75"/>
  <c r="E74" i="75" s="1"/>
  <c r="G74" i="75"/>
  <c r="D74" i="75"/>
  <c r="C74" i="75" s="1"/>
  <c r="R73" i="75"/>
  <c r="O73" i="75"/>
  <c r="L73" i="75"/>
  <c r="I73" i="75"/>
  <c r="H73" i="75"/>
  <c r="G73" i="75"/>
  <c r="D73" i="75"/>
  <c r="R72" i="75"/>
  <c r="O72" i="75"/>
  <c r="L72" i="75"/>
  <c r="I72" i="75"/>
  <c r="H72" i="75"/>
  <c r="E72" i="75" s="1"/>
  <c r="G72" i="75"/>
  <c r="D72" i="75"/>
  <c r="R71" i="75"/>
  <c r="O71" i="75"/>
  <c r="L71" i="75"/>
  <c r="I71" i="75"/>
  <c r="H71" i="75"/>
  <c r="E71" i="75" s="1"/>
  <c r="G71" i="75"/>
  <c r="D71" i="75"/>
  <c r="R70" i="75"/>
  <c r="O70" i="75"/>
  <c r="L70" i="75"/>
  <c r="I70" i="75"/>
  <c r="H70" i="75"/>
  <c r="E70" i="75" s="1"/>
  <c r="G70" i="75"/>
  <c r="D70" i="75"/>
  <c r="T69" i="75"/>
  <c r="S69" i="75"/>
  <c r="Q69" i="75"/>
  <c r="P69" i="75"/>
  <c r="N69" i="75"/>
  <c r="M69" i="75"/>
  <c r="K69" i="75"/>
  <c r="J69" i="75"/>
  <c r="R68" i="75"/>
  <c r="O68" i="75"/>
  <c r="L68" i="75"/>
  <c r="I68" i="75"/>
  <c r="H68" i="75"/>
  <c r="G68" i="75"/>
  <c r="D68" i="75"/>
  <c r="R67" i="75"/>
  <c r="O67" i="75"/>
  <c r="L67" i="75"/>
  <c r="I67" i="75"/>
  <c r="H67" i="75"/>
  <c r="G67" i="75"/>
  <c r="D67" i="75"/>
  <c r="R66" i="75"/>
  <c r="O66" i="75"/>
  <c r="L66" i="75"/>
  <c r="I66" i="75"/>
  <c r="H66" i="75"/>
  <c r="E66" i="75"/>
  <c r="G66" i="75"/>
  <c r="D66" i="75"/>
  <c r="R65" i="75"/>
  <c r="O65" i="75"/>
  <c r="L65" i="75"/>
  <c r="I65" i="75"/>
  <c r="H65" i="75"/>
  <c r="G65" i="75"/>
  <c r="D65" i="75"/>
  <c r="R64" i="75"/>
  <c r="O64" i="75"/>
  <c r="L64" i="75"/>
  <c r="I64" i="75"/>
  <c r="H64" i="75"/>
  <c r="E64" i="75" s="1"/>
  <c r="C64" i="75" s="1"/>
  <c r="G64" i="75"/>
  <c r="D64" i="75"/>
  <c r="R63" i="75"/>
  <c r="O63" i="75"/>
  <c r="L63" i="75"/>
  <c r="I63" i="75"/>
  <c r="H63" i="75"/>
  <c r="E63" i="75" s="1"/>
  <c r="G63" i="75"/>
  <c r="D63" i="75"/>
  <c r="R62" i="75"/>
  <c r="O62" i="75"/>
  <c r="L62" i="75"/>
  <c r="I62" i="75"/>
  <c r="H62" i="75"/>
  <c r="G62" i="75"/>
  <c r="F62" i="75" s="1"/>
  <c r="D62" i="75"/>
  <c r="T61" i="75"/>
  <c r="S61" i="75"/>
  <c r="Q61" i="75"/>
  <c r="P61" i="75"/>
  <c r="N61" i="75"/>
  <c r="M61" i="75"/>
  <c r="K61" i="75"/>
  <c r="J61" i="75"/>
  <c r="R60" i="75"/>
  <c r="O60" i="75"/>
  <c r="L60" i="75"/>
  <c r="I60" i="75"/>
  <c r="H60" i="75"/>
  <c r="G60" i="75"/>
  <c r="D60" i="75"/>
  <c r="R59" i="75"/>
  <c r="O59" i="75"/>
  <c r="L59" i="75"/>
  <c r="I59" i="75"/>
  <c r="H59" i="75"/>
  <c r="G59" i="75"/>
  <c r="D59" i="75"/>
  <c r="R58" i="75"/>
  <c r="O58" i="75"/>
  <c r="L58" i="75"/>
  <c r="I58" i="75"/>
  <c r="H58" i="75"/>
  <c r="E58" i="75"/>
  <c r="C58" i="75" s="1"/>
  <c r="G58" i="75"/>
  <c r="D58" i="75"/>
  <c r="R57" i="75"/>
  <c r="O57" i="75"/>
  <c r="L57" i="75"/>
  <c r="I57" i="75"/>
  <c r="H57" i="75"/>
  <c r="E57" i="75" s="1"/>
  <c r="G57" i="75"/>
  <c r="D57" i="75"/>
  <c r="R56" i="75"/>
  <c r="O56" i="75"/>
  <c r="L56" i="75"/>
  <c r="I56" i="75"/>
  <c r="H56" i="75"/>
  <c r="E56" i="75" s="1"/>
  <c r="C56" i="75" s="1"/>
  <c r="G56" i="75"/>
  <c r="D56" i="75"/>
  <c r="R55" i="75"/>
  <c r="O55" i="75"/>
  <c r="L55" i="75"/>
  <c r="I55" i="75"/>
  <c r="H55" i="75"/>
  <c r="E55" i="75" s="1"/>
  <c r="G55" i="75"/>
  <c r="D55" i="75"/>
  <c r="R54" i="75"/>
  <c r="O54" i="75"/>
  <c r="L54" i="75"/>
  <c r="I54" i="75"/>
  <c r="I53" i="75" s="1"/>
  <c r="H54" i="75"/>
  <c r="G54" i="75"/>
  <c r="D54" i="75"/>
  <c r="T53" i="75"/>
  <c r="S53" i="75"/>
  <c r="Q53" i="75"/>
  <c r="P53" i="75"/>
  <c r="N53" i="75"/>
  <c r="M53" i="75"/>
  <c r="K53" i="75"/>
  <c r="J53" i="75"/>
  <c r="R52" i="75"/>
  <c r="O52" i="75"/>
  <c r="L52" i="75"/>
  <c r="I52" i="75"/>
  <c r="I45" i="75" s="1"/>
  <c r="H52" i="75"/>
  <c r="E52" i="75" s="1"/>
  <c r="C52" i="75" s="1"/>
  <c r="G52" i="75"/>
  <c r="D52" i="75"/>
  <c r="R51" i="75"/>
  <c r="O51" i="75"/>
  <c r="L51" i="75"/>
  <c r="I51" i="75"/>
  <c r="H51" i="75"/>
  <c r="G51" i="75"/>
  <c r="D51" i="75"/>
  <c r="R50" i="75"/>
  <c r="O50" i="75"/>
  <c r="L50" i="75"/>
  <c r="I50" i="75"/>
  <c r="H50" i="75"/>
  <c r="E50" i="75"/>
  <c r="G50" i="75"/>
  <c r="F50" i="75" s="1"/>
  <c r="D50" i="75"/>
  <c r="R49" i="75"/>
  <c r="O49" i="75"/>
  <c r="L49" i="75"/>
  <c r="I49" i="75"/>
  <c r="H49" i="75"/>
  <c r="G49" i="75"/>
  <c r="D49" i="75"/>
  <c r="R48" i="75"/>
  <c r="O48" i="75"/>
  <c r="L48" i="75"/>
  <c r="I48" i="75"/>
  <c r="H48" i="75"/>
  <c r="E48" i="75"/>
  <c r="C48" i="75" s="1"/>
  <c r="G48" i="75"/>
  <c r="F48" i="75" s="1"/>
  <c r="D48" i="75"/>
  <c r="R47" i="75"/>
  <c r="O47" i="75"/>
  <c r="L47" i="75"/>
  <c r="I47" i="75"/>
  <c r="H47" i="75"/>
  <c r="E47" i="75" s="1"/>
  <c r="G47" i="75"/>
  <c r="D47" i="75"/>
  <c r="C47" i="75" s="1"/>
  <c r="R46" i="75"/>
  <c r="O46" i="75"/>
  <c r="L46" i="75"/>
  <c r="I46" i="75"/>
  <c r="H46" i="75"/>
  <c r="G46" i="75"/>
  <c r="D46" i="75"/>
  <c r="T45" i="75"/>
  <c r="S45" i="75"/>
  <c r="Q45" i="75"/>
  <c r="P45" i="75"/>
  <c r="N45" i="75"/>
  <c r="M45" i="75"/>
  <c r="K45" i="75"/>
  <c r="J45" i="75"/>
  <c r="R44" i="75"/>
  <c r="O44" i="75"/>
  <c r="I44" i="75"/>
  <c r="H44" i="75"/>
  <c r="G44" i="75"/>
  <c r="D44" i="75"/>
  <c r="R43" i="75"/>
  <c r="O43" i="75"/>
  <c r="I43" i="75"/>
  <c r="H43" i="75"/>
  <c r="E43" i="75" s="1"/>
  <c r="C43" i="75" s="1"/>
  <c r="G43" i="75"/>
  <c r="D43" i="75"/>
  <c r="R42" i="75"/>
  <c r="O42" i="75"/>
  <c r="I42" i="75"/>
  <c r="H42" i="75"/>
  <c r="E42" i="75" s="1"/>
  <c r="C42" i="75" s="1"/>
  <c r="G42" i="75"/>
  <c r="D42" i="75"/>
  <c r="R41" i="75"/>
  <c r="O41" i="75"/>
  <c r="I41" i="75"/>
  <c r="H41" i="75"/>
  <c r="G41" i="75"/>
  <c r="F41" i="75" s="1"/>
  <c r="D41" i="75"/>
  <c r="C41" i="75" s="1"/>
  <c r="R40" i="75"/>
  <c r="O40" i="75"/>
  <c r="I40" i="75"/>
  <c r="H40" i="75"/>
  <c r="G40" i="75"/>
  <c r="D40" i="75"/>
  <c r="R39" i="75"/>
  <c r="R37" i="75" s="1"/>
  <c r="O39" i="75"/>
  <c r="I39" i="75"/>
  <c r="H39" i="75"/>
  <c r="G39" i="75"/>
  <c r="D39" i="75"/>
  <c r="R38" i="75"/>
  <c r="O38" i="75"/>
  <c r="I38" i="75"/>
  <c r="I37" i="75" s="1"/>
  <c r="H38" i="75"/>
  <c r="G38" i="75"/>
  <c r="D38" i="75"/>
  <c r="T37" i="75"/>
  <c r="S37" i="75"/>
  <c r="Q37" i="75"/>
  <c r="P37" i="75"/>
  <c r="N37" i="75"/>
  <c r="M37" i="75"/>
  <c r="K37" i="75"/>
  <c r="J37" i="75"/>
  <c r="R36" i="75"/>
  <c r="O36" i="75"/>
  <c r="L36" i="75"/>
  <c r="I36" i="75"/>
  <c r="H36" i="75"/>
  <c r="G36" i="75"/>
  <c r="D36" i="75"/>
  <c r="R35" i="75"/>
  <c r="O35" i="75"/>
  <c r="L35" i="75"/>
  <c r="I35" i="75"/>
  <c r="H35" i="75"/>
  <c r="G35" i="75"/>
  <c r="G29" i="75" s="1"/>
  <c r="D35" i="75"/>
  <c r="R34" i="75"/>
  <c r="O34" i="75"/>
  <c r="L34" i="75"/>
  <c r="I34" i="75"/>
  <c r="H34" i="75"/>
  <c r="G34" i="75"/>
  <c r="D34" i="75"/>
  <c r="D10" i="75" s="1"/>
  <c r="R33" i="75"/>
  <c r="O33" i="75"/>
  <c r="L33" i="75"/>
  <c r="I33" i="75"/>
  <c r="H33" i="75"/>
  <c r="E33" i="75" s="1"/>
  <c r="C33" i="75" s="1"/>
  <c r="G33" i="75"/>
  <c r="F33" i="75" s="1"/>
  <c r="D33" i="75"/>
  <c r="R32" i="75"/>
  <c r="O32" i="75"/>
  <c r="L32" i="75"/>
  <c r="I32" i="75"/>
  <c r="H32" i="75"/>
  <c r="E32" i="75" s="1"/>
  <c r="C32" i="75" s="1"/>
  <c r="G32" i="75"/>
  <c r="D32" i="75"/>
  <c r="R31" i="75"/>
  <c r="O31" i="75"/>
  <c r="L31" i="75"/>
  <c r="I31" i="75"/>
  <c r="H31" i="75"/>
  <c r="E31" i="75" s="1"/>
  <c r="G31" i="75"/>
  <c r="F31" i="75" s="1"/>
  <c r="D31" i="75"/>
  <c r="C31" i="75" s="1"/>
  <c r="R30" i="75"/>
  <c r="O30" i="75"/>
  <c r="L30" i="75"/>
  <c r="L29" i="75" s="1"/>
  <c r="I30" i="75"/>
  <c r="H30" i="75"/>
  <c r="G30" i="75"/>
  <c r="D30" i="75"/>
  <c r="T29" i="75"/>
  <c r="S29" i="75"/>
  <c r="Q29" i="75"/>
  <c r="P29" i="75"/>
  <c r="N29" i="75"/>
  <c r="M29" i="75"/>
  <c r="K29" i="75"/>
  <c r="J29" i="75"/>
  <c r="R28" i="75"/>
  <c r="O28" i="75"/>
  <c r="L28" i="75"/>
  <c r="I28" i="75"/>
  <c r="H28" i="75"/>
  <c r="E28" i="75"/>
  <c r="G28" i="75"/>
  <c r="D28" i="75"/>
  <c r="R27" i="75"/>
  <c r="O27" i="75"/>
  <c r="L27" i="75"/>
  <c r="I27" i="75"/>
  <c r="H27" i="75"/>
  <c r="G27" i="75"/>
  <c r="D27" i="75"/>
  <c r="R26" i="75"/>
  <c r="O26" i="75"/>
  <c r="O21" i="75" s="1"/>
  <c r="L26" i="75"/>
  <c r="I26" i="75"/>
  <c r="H26" i="75"/>
  <c r="E26" i="75" s="1"/>
  <c r="G26" i="75"/>
  <c r="D26" i="75"/>
  <c r="R25" i="75"/>
  <c r="O25" i="75"/>
  <c r="L25" i="75"/>
  <c r="L21" i="75" s="1"/>
  <c r="I25" i="75"/>
  <c r="H25" i="75"/>
  <c r="G25" i="75"/>
  <c r="D25" i="75"/>
  <c r="R24" i="75"/>
  <c r="O24" i="75"/>
  <c r="L24" i="75"/>
  <c r="I24" i="75"/>
  <c r="H24" i="75"/>
  <c r="G24" i="75"/>
  <c r="D24" i="75"/>
  <c r="R23" i="75"/>
  <c r="O23" i="75"/>
  <c r="L23" i="75"/>
  <c r="I23" i="75"/>
  <c r="H23" i="75"/>
  <c r="F23" i="75" s="1"/>
  <c r="G23" i="75"/>
  <c r="D23" i="75"/>
  <c r="R22" i="75"/>
  <c r="O22" i="75"/>
  <c r="L22" i="75"/>
  <c r="I22" i="75"/>
  <c r="H22" i="75"/>
  <c r="G22" i="75"/>
  <c r="G21" i="75" s="1"/>
  <c r="D22" i="75"/>
  <c r="T21" i="75"/>
  <c r="S21" i="75"/>
  <c r="Q21" i="75"/>
  <c r="P21" i="75"/>
  <c r="N21" i="75"/>
  <c r="M21" i="75"/>
  <c r="K21" i="75"/>
  <c r="J21" i="75"/>
  <c r="R20" i="75"/>
  <c r="O20" i="75"/>
  <c r="L20" i="75"/>
  <c r="I20" i="75"/>
  <c r="H20" i="75"/>
  <c r="G20" i="75"/>
  <c r="D20" i="75"/>
  <c r="R19" i="75"/>
  <c r="O19" i="75"/>
  <c r="L19" i="75"/>
  <c r="I19" i="75"/>
  <c r="H19" i="75"/>
  <c r="F19" i="75" s="1"/>
  <c r="G19" i="75"/>
  <c r="D19" i="75"/>
  <c r="R18" i="75"/>
  <c r="O18" i="75"/>
  <c r="L18" i="75"/>
  <c r="I18" i="75"/>
  <c r="H18" i="75"/>
  <c r="G18" i="75"/>
  <c r="D18" i="75"/>
  <c r="R17" i="75"/>
  <c r="O17" i="75"/>
  <c r="L17" i="75"/>
  <c r="I17" i="75"/>
  <c r="H17" i="75"/>
  <c r="G17" i="75"/>
  <c r="D17" i="75"/>
  <c r="R16" i="75"/>
  <c r="O16" i="75"/>
  <c r="L16" i="75"/>
  <c r="I16" i="75"/>
  <c r="H16" i="75"/>
  <c r="E16" i="75"/>
  <c r="G16" i="75"/>
  <c r="D16" i="75"/>
  <c r="R15" i="75"/>
  <c r="O15" i="75"/>
  <c r="L15" i="75"/>
  <c r="I15" i="75"/>
  <c r="H15" i="75"/>
  <c r="G15" i="75"/>
  <c r="D15" i="75"/>
  <c r="R14" i="75"/>
  <c r="O14" i="75"/>
  <c r="L14" i="75"/>
  <c r="I14" i="75"/>
  <c r="H14" i="75"/>
  <c r="E14" i="75" s="1"/>
  <c r="G14" i="75"/>
  <c r="D14" i="75"/>
  <c r="T13" i="75"/>
  <c r="S13" i="75"/>
  <c r="Q13" i="75"/>
  <c r="P13" i="75"/>
  <c r="N13" i="75"/>
  <c r="M13" i="75"/>
  <c r="K13" i="75"/>
  <c r="J13" i="75"/>
  <c r="T12" i="75"/>
  <c r="S12" i="75"/>
  <c r="Q12" i="75"/>
  <c r="P12" i="75"/>
  <c r="N12" i="75"/>
  <c r="M12" i="75"/>
  <c r="K12" i="75"/>
  <c r="I12" i="75" s="1"/>
  <c r="J12" i="75"/>
  <c r="T11" i="75"/>
  <c r="S11" i="75"/>
  <c r="Q11" i="75"/>
  <c r="P11" i="75"/>
  <c r="O11" i="75" s="1"/>
  <c r="N11" i="75"/>
  <c r="M11" i="75"/>
  <c r="K11" i="75"/>
  <c r="J11" i="75"/>
  <c r="T10" i="75"/>
  <c r="S10" i="75"/>
  <c r="Q10" i="75"/>
  <c r="P10" i="75"/>
  <c r="N10" i="75"/>
  <c r="M10" i="75"/>
  <c r="K10" i="75"/>
  <c r="I10" i="75" s="1"/>
  <c r="J10" i="75"/>
  <c r="T9" i="75"/>
  <c r="S9" i="75"/>
  <c r="Q9" i="75"/>
  <c r="P9" i="75"/>
  <c r="N9" i="75"/>
  <c r="M9" i="75"/>
  <c r="K9" i="75"/>
  <c r="J9" i="75"/>
  <c r="T8" i="75"/>
  <c r="S8" i="75"/>
  <c r="Q8" i="75"/>
  <c r="P8" i="75"/>
  <c r="N8" i="75"/>
  <c r="M8" i="75"/>
  <c r="K8" i="75"/>
  <c r="J8" i="75"/>
  <c r="T7" i="75"/>
  <c r="S7" i="75"/>
  <c r="Q7" i="75"/>
  <c r="P7" i="75"/>
  <c r="N7" i="75"/>
  <c r="M7" i="75"/>
  <c r="K7" i="75"/>
  <c r="I7" i="75" s="1"/>
  <c r="J7" i="75"/>
  <c r="T6" i="75"/>
  <c r="S6" i="75"/>
  <c r="S5" i="75" s="1"/>
  <c r="Q6" i="75"/>
  <c r="Q5" i="75" s="1"/>
  <c r="P6" i="75"/>
  <c r="P5" i="75" s="1"/>
  <c r="N6" i="75"/>
  <c r="N5" i="75" s="1"/>
  <c r="M6" i="75"/>
  <c r="K6" i="75"/>
  <c r="K5" i="75" s="1"/>
  <c r="J6" i="75"/>
  <c r="D279" i="66"/>
  <c r="D278" i="66"/>
  <c r="D277" i="66"/>
  <c r="D276" i="66"/>
  <c r="D274" i="66"/>
  <c r="D268" i="66"/>
  <c r="D266" i="66"/>
  <c r="D265" i="66"/>
  <c r="D260" i="66"/>
  <c r="D258" i="66"/>
  <c r="D255" i="66"/>
  <c r="D249" i="66"/>
  <c r="D247" i="66"/>
  <c r="D246" i="66"/>
  <c r="D245" i="66"/>
  <c r="D242" i="66"/>
  <c r="D236" i="66"/>
  <c r="D235" i="66"/>
  <c r="D232" i="66"/>
  <c r="D229" i="66"/>
  <c r="D226" i="66"/>
  <c r="D220" i="66"/>
  <c r="D217" i="66"/>
  <c r="D215" i="66"/>
  <c r="D213" i="66"/>
  <c r="D211" i="66"/>
  <c r="D208" i="66"/>
  <c r="D207" i="66"/>
  <c r="D206" i="66"/>
  <c r="D205" i="66"/>
  <c r="D201" i="66"/>
  <c r="D199" i="66"/>
  <c r="D193" i="66"/>
  <c r="D192" i="66"/>
  <c r="D189" i="66"/>
  <c r="D188" i="66"/>
  <c r="D185" i="66"/>
  <c r="D183" i="66"/>
  <c r="D181" i="66"/>
  <c r="D179" i="66"/>
  <c r="D176" i="66"/>
  <c r="D175" i="66"/>
  <c r="D174" i="66"/>
  <c r="D169" i="66"/>
  <c r="D168" i="66"/>
  <c r="D165" i="66"/>
  <c r="D163" i="66"/>
  <c r="D161" i="66"/>
  <c r="D159" i="66"/>
  <c r="D157" i="66"/>
  <c r="D155" i="66"/>
  <c r="D152" i="66"/>
  <c r="D146" i="66"/>
  <c r="D145" i="66"/>
  <c r="D143" i="66"/>
  <c r="D142" i="66"/>
  <c r="D141" i="66"/>
  <c r="D138" i="66"/>
  <c r="D133" i="66"/>
  <c r="D132" i="66"/>
  <c r="D130" i="66"/>
  <c r="D128" i="66"/>
  <c r="D125" i="66"/>
  <c r="D124" i="66"/>
  <c r="D122" i="66"/>
  <c r="D119" i="66"/>
  <c r="D117" i="66"/>
  <c r="D111" i="66"/>
  <c r="D110" i="66"/>
  <c r="D109" i="66"/>
  <c r="D108" i="66"/>
  <c r="D105" i="66"/>
  <c r="D103" i="66"/>
  <c r="D102" i="66"/>
  <c r="D101" i="66"/>
  <c r="D95" i="66"/>
  <c r="D94" i="66"/>
  <c r="D93" i="66"/>
  <c r="D92" i="66"/>
  <c r="D90" i="66"/>
  <c r="D88" i="66"/>
  <c r="D85" i="66"/>
  <c r="D82" i="66"/>
  <c r="D80" i="66"/>
  <c r="D96" i="66"/>
  <c r="F72" i="75"/>
  <c r="F71" i="75"/>
  <c r="F26" i="75"/>
  <c r="C28" i="75"/>
  <c r="F63" i="75"/>
  <c r="F66" i="75"/>
  <c r="C92" i="75"/>
  <c r="F39" i="75"/>
  <c r="E89" i="75"/>
  <c r="C89" i="75" s="1"/>
  <c r="E91" i="75"/>
  <c r="F92" i="75"/>
  <c r="C80" i="75"/>
  <c r="E79" i="75"/>
  <c r="C79" i="75"/>
  <c r="F65" i="75"/>
  <c r="E65" i="75"/>
  <c r="C65" i="75" s="1"/>
  <c r="F55" i="75"/>
  <c r="F59" i="75"/>
  <c r="F56" i="75"/>
  <c r="C55" i="75"/>
  <c r="C57" i="75"/>
  <c r="O45" i="75"/>
  <c r="E49" i="75"/>
  <c r="R6" i="75"/>
  <c r="E41" i="75"/>
  <c r="E39" i="75"/>
  <c r="I11" i="75"/>
  <c r="I29" i="75"/>
  <c r="R12" i="75"/>
  <c r="F27" i="75"/>
  <c r="E25" i="75"/>
  <c r="E27" i="75"/>
  <c r="F28" i="75"/>
  <c r="R9" i="75"/>
  <c r="G13" i="75"/>
  <c r="C16" i="75"/>
  <c r="E19" i="75"/>
  <c r="F46" i="75"/>
  <c r="E44" i="75"/>
  <c r="E46" i="75"/>
  <c r="T5" i="75"/>
  <c r="J5" i="75"/>
  <c r="I5" i="75" s="1"/>
  <c r="E54" i="75"/>
  <c r="E86" i="75"/>
  <c r="O29" i="75"/>
  <c r="E38" i="75"/>
  <c r="C38" i="75" s="1"/>
  <c r="D53" i="75"/>
  <c r="O69" i="75"/>
  <c r="E30" i="75"/>
  <c r="F32" i="75"/>
  <c r="F52" i="75"/>
  <c r="F54" i="75"/>
  <c r="G53" i="75"/>
  <c r="E62" i="75"/>
  <c r="AJ34" i="66"/>
  <c r="AC21" i="66"/>
  <c r="AC50" i="66"/>
  <c r="AC49" i="66"/>
  <c r="Z55" i="66"/>
  <c r="V63" i="66"/>
  <c r="Z21" i="66"/>
  <c r="Z67" i="66"/>
  <c r="Z80" i="66"/>
  <c r="V37" i="66"/>
  <c r="V51" i="66"/>
  <c r="Z33" i="66"/>
  <c r="V79" i="66"/>
  <c r="V22" i="66"/>
  <c r="R5" i="75"/>
  <c r="C70" i="75"/>
  <c r="E12" i="72"/>
  <c r="E11" i="72"/>
  <c r="E10" i="72"/>
  <c r="E9" i="72"/>
  <c r="E8" i="72"/>
  <c r="E7" i="72"/>
  <c r="E6" i="72"/>
  <c r="C15" i="71"/>
  <c r="E7" i="74"/>
  <c r="G7" i="74"/>
  <c r="G6" i="74" s="1"/>
  <c r="I7" i="74"/>
  <c r="I4" i="74" s="1"/>
  <c r="K7" i="74"/>
  <c r="M7" i="74"/>
  <c r="O7" i="74"/>
  <c r="E8" i="74"/>
  <c r="G8" i="74"/>
  <c r="I8" i="74"/>
  <c r="K8" i="74"/>
  <c r="M8" i="74"/>
  <c r="M6" i="74" s="1"/>
  <c r="O8" i="74"/>
  <c r="E10" i="74"/>
  <c r="G10" i="74"/>
  <c r="I10" i="74"/>
  <c r="K10" i="74"/>
  <c r="M10" i="74"/>
  <c r="M9" i="74" s="1"/>
  <c r="O10" i="74"/>
  <c r="O9" i="74" s="1"/>
  <c r="E11" i="74"/>
  <c r="G11" i="74"/>
  <c r="I11" i="74"/>
  <c r="K11" i="74"/>
  <c r="M11" i="74"/>
  <c r="O11" i="74"/>
  <c r="E13" i="74"/>
  <c r="G13" i="74"/>
  <c r="G12" i="74" s="1"/>
  <c r="I13" i="74"/>
  <c r="K13" i="74"/>
  <c r="M13" i="74"/>
  <c r="O13" i="74"/>
  <c r="E14" i="74"/>
  <c r="G14" i="74"/>
  <c r="I14" i="74"/>
  <c r="K14" i="74"/>
  <c r="K12" i="74" s="1"/>
  <c r="M14" i="74"/>
  <c r="M12" i="74" s="1"/>
  <c r="O14" i="74"/>
  <c r="E16" i="74"/>
  <c r="G16" i="74"/>
  <c r="I16" i="74"/>
  <c r="K16" i="74"/>
  <c r="M16" i="74"/>
  <c r="O16" i="74"/>
  <c r="O15" i="74" s="1"/>
  <c r="E17" i="74"/>
  <c r="G17" i="74"/>
  <c r="I17" i="74"/>
  <c r="K17" i="74"/>
  <c r="M17" i="74"/>
  <c r="O17" i="74"/>
  <c r="E19" i="74"/>
  <c r="G19" i="74"/>
  <c r="G18" i="74" s="1"/>
  <c r="I19" i="74"/>
  <c r="K19" i="74"/>
  <c r="M19" i="74"/>
  <c r="O19" i="74"/>
  <c r="O18" i="74" s="1"/>
  <c r="E20" i="74"/>
  <c r="G20" i="74"/>
  <c r="I20" i="74"/>
  <c r="K20" i="74"/>
  <c r="M20" i="74"/>
  <c r="M18" i="74" s="1"/>
  <c r="O20" i="74"/>
  <c r="E22" i="74"/>
  <c r="G22" i="74"/>
  <c r="G21" i="74" s="1"/>
  <c r="I22" i="74"/>
  <c r="K22" i="74"/>
  <c r="M22" i="74"/>
  <c r="O22" i="74"/>
  <c r="E23" i="74"/>
  <c r="E21" i="74" s="1"/>
  <c r="G23" i="74"/>
  <c r="I23" i="74"/>
  <c r="K23" i="74"/>
  <c r="M23" i="74"/>
  <c r="O23" i="74"/>
  <c r="E25" i="74"/>
  <c r="G25" i="74"/>
  <c r="G24" i="74" s="1"/>
  <c r="I25" i="74"/>
  <c r="I24" i="74" s="1"/>
  <c r="K25" i="74"/>
  <c r="M25" i="74"/>
  <c r="O25" i="74"/>
  <c r="O24" i="74" s="1"/>
  <c r="E26" i="74"/>
  <c r="G26" i="74"/>
  <c r="I26" i="74"/>
  <c r="K26" i="74"/>
  <c r="M26" i="74"/>
  <c r="M24" i="74" s="1"/>
  <c r="O26" i="74"/>
  <c r="E28" i="74"/>
  <c r="G28" i="74"/>
  <c r="G27" i="74" s="1"/>
  <c r="I28" i="74"/>
  <c r="K28" i="74"/>
  <c r="M28" i="74"/>
  <c r="M27" i="74" s="1"/>
  <c r="O28" i="74"/>
  <c r="O27" i="74" s="1"/>
  <c r="E29" i="74"/>
  <c r="G29" i="74"/>
  <c r="I29" i="74"/>
  <c r="K29" i="74"/>
  <c r="M29" i="74"/>
  <c r="O29" i="74"/>
  <c r="E31" i="74"/>
  <c r="E30" i="74" s="1"/>
  <c r="G31" i="74"/>
  <c r="I31" i="74"/>
  <c r="I30" i="74" s="1"/>
  <c r="K31" i="74"/>
  <c r="M31" i="74"/>
  <c r="O31" i="74"/>
  <c r="O30" i="74" s="1"/>
  <c r="E32" i="74"/>
  <c r="G32" i="74"/>
  <c r="I32" i="74"/>
  <c r="K32" i="74"/>
  <c r="M32" i="74"/>
  <c r="O32" i="74"/>
  <c r="K27" i="74"/>
  <c r="M21" i="74"/>
  <c r="I21" i="74"/>
  <c r="K18" i="74"/>
  <c r="I18" i="74"/>
  <c r="M15" i="74"/>
  <c r="I15" i="74"/>
  <c r="O12" i="74"/>
  <c r="E12" i="74"/>
  <c r="K9" i="74"/>
  <c r="O6" i="74"/>
  <c r="E6" i="74"/>
  <c r="O5" i="74"/>
  <c r="I5" i="74"/>
  <c r="G5" i="74"/>
  <c r="D5" i="74"/>
  <c r="K4" i="74"/>
  <c r="G4" i="74"/>
  <c r="G3" i="74" s="1"/>
  <c r="D4" i="74"/>
  <c r="P3" i="74"/>
  <c r="N3" i="74"/>
  <c r="L3" i="74"/>
  <c r="J3" i="74"/>
  <c r="H3" i="74"/>
  <c r="F3" i="74"/>
  <c r="M18" i="73"/>
  <c r="L18" i="73"/>
  <c r="K18" i="73"/>
  <c r="J18" i="73"/>
  <c r="G18" i="73"/>
  <c r="F18" i="73"/>
  <c r="E18" i="73"/>
  <c r="D18" i="73"/>
  <c r="D28" i="72"/>
  <c r="C28" i="72"/>
  <c r="D27" i="72"/>
  <c r="C27" i="72"/>
  <c r="D26" i="72"/>
  <c r="C26" i="72"/>
  <c r="D25" i="72"/>
  <c r="C25" i="72"/>
  <c r="D24" i="72"/>
  <c r="C24" i="72"/>
  <c r="D23" i="72"/>
  <c r="C23" i="72"/>
  <c r="D22" i="72"/>
  <c r="C22" i="72"/>
  <c r="Z21" i="72"/>
  <c r="Y21" i="72"/>
  <c r="X21" i="72"/>
  <c r="W21" i="72"/>
  <c r="V21" i="72"/>
  <c r="U21" i="72"/>
  <c r="T21" i="72"/>
  <c r="S21" i="72"/>
  <c r="R21" i="72"/>
  <c r="Q21" i="72"/>
  <c r="P21" i="72"/>
  <c r="O21" i="72"/>
  <c r="N21" i="72"/>
  <c r="M21" i="72"/>
  <c r="L21" i="72"/>
  <c r="K21" i="72"/>
  <c r="J21" i="72"/>
  <c r="I21" i="72"/>
  <c r="H21" i="72"/>
  <c r="G21" i="72"/>
  <c r="F21" i="72"/>
  <c r="E21" i="72"/>
  <c r="D20" i="72"/>
  <c r="C20" i="72"/>
  <c r="D19" i="72"/>
  <c r="D11" i="72" s="1"/>
  <c r="C19" i="72"/>
  <c r="D18" i="72"/>
  <c r="D10" i="72" s="1"/>
  <c r="C18" i="72"/>
  <c r="C10" i="72" s="1"/>
  <c r="D17" i="72"/>
  <c r="C17" i="72"/>
  <c r="D16" i="72"/>
  <c r="C16" i="72"/>
  <c r="D15" i="72"/>
  <c r="C15" i="72"/>
  <c r="D14" i="72"/>
  <c r="D6" i="72" s="1"/>
  <c r="C14" i="72"/>
  <c r="Z13" i="72"/>
  <c r="Y13" i="72"/>
  <c r="X13" i="72"/>
  <c r="W13" i="72"/>
  <c r="V13" i="72"/>
  <c r="U13" i="72"/>
  <c r="T13" i="72"/>
  <c r="S13" i="72"/>
  <c r="R13" i="72"/>
  <c r="Q13" i="72"/>
  <c r="P13" i="72"/>
  <c r="O13" i="72"/>
  <c r="N13" i="72"/>
  <c r="M13" i="72"/>
  <c r="L13" i="72"/>
  <c r="K13" i="72"/>
  <c r="J13" i="72"/>
  <c r="I13" i="72"/>
  <c r="H13" i="72"/>
  <c r="G13" i="72"/>
  <c r="F13" i="72"/>
  <c r="E13" i="72"/>
  <c r="C15" i="66"/>
  <c r="X32" i="71"/>
  <c r="W32" i="71"/>
  <c r="V32" i="71"/>
  <c r="U32" i="71"/>
  <c r="AH31" i="71"/>
  <c r="AC31" i="71"/>
  <c r="C31" i="71"/>
  <c r="B31" i="71"/>
  <c r="AH30" i="71"/>
  <c r="AC30" i="71"/>
  <c r="C30" i="71"/>
  <c r="B30" i="71"/>
  <c r="AH29" i="71"/>
  <c r="AC29" i="71"/>
  <c r="C29" i="71"/>
  <c r="B29" i="71"/>
  <c r="AH28" i="71"/>
  <c r="AC28" i="71"/>
  <c r="C28" i="71"/>
  <c r="B28" i="71"/>
  <c r="AH27" i="71"/>
  <c r="AC27" i="71"/>
  <c r="C27" i="71"/>
  <c r="B27" i="71"/>
  <c r="AH26" i="71"/>
  <c r="AC26" i="71"/>
  <c r="C26" i="71"/>
  <c r="B26" i="71"/>
  <c r="AH25" i="71"/>
  <c r="AC25" i="71"/>
  <c r="C25" i="71"/>
  <c r="B25" i="71"/>
  <c r="AH24" i="71"/>
  <c r="AC24" i="71"/>
  <c r="C24" i="71"/>
  <c r="B24" i="71"/>
  <c r="AH23" i="71"/>
  <c r="AC23" i="71"/>
  <c r="C23" i="71"/>
  <c r="B23" i="71"/>
  <c r="AH22" i="71"/>
  <c r="AC22" i="71"/>
  <c r="C22" i="71"/>
  <c r="B22" i="71"/>
  <c r="AH21" i="71"/>
  <c r="AC21" i="71"/>
  <c r="C21" i="71"/>
  <c r="B21" i="71"/>
  <c r="AH20" i="71"/>
  <c r="AC20" i="71"/>
  <c r="C20" i="71"/>
  <c r="B20" i="71"/>
  <c r="B19" i="71" s="1"/>
  <c r="S19" i="71"/>
  <c r="R19" i="71"/>
  <c r="Q19" i="71"/>
  <c r="P19" i="71"/>
  <c r="O19" i="71"/>
  <c r="N19" i="71"/>
  <c r="M19" i="71"/>
  <c r="L19" i="71"/>
  <c r="K19" i="71"/>
  <c r="J19" i="71"/>
  <c r="I19" i="71"/>
  <c r="H19" i="71"/>
  <c r="G19" i="71"/>
  <c r="F19" i="71"/>
  <c r="T19" i="71" s="1"/>
  <c r="E19" i="71"/>
  <c r="D19" i="71"/>
  <c r="X17" i="71"/>
  <c r="W17" i="71"/>
  <c r="V17" i="71"/>
  <c r="U17" i="71"/>
  <c r="AI15" i="71"/>
  <c r="AC15" i="71"/>
  <c r="B15" i="71"/>
  <c r="AI14" i="71"/>
  <c r="AC14" i="71"/>
  <c r="C14" i="71"/>
  <c r="B14" i="71"/>
  <c r="AI13" i="71"/>
  <c r="AC13" i="71"/>
  <c r="C13" i="71"/>
  <c r="B13" i="71"/>
  <c r="AI12" i="71"/>
  <c r="AC12" i="71"/>
  <c r="C12" i="71"/>
  <c r="B12" i="71"/>
  <c r="AI11" i="71"/>
  <c r="AC11" i="71"/>
  <c r="C11" i="71"/>
  <c r="B11" i="71"/>
  <c r="AI10" i="71"/>
  <c r="AC10" i="71"/>
  <c r="C10" i="71"/>
  <c r="B10" i="71"/>
  <c r="AI9" i="71"/>
  <c r="AC9" i="71"/>
  <c r="C9" i="71"/>
  <c r="B9" i="71"/>
  <c r="AI8" i="71"/>
  <c r="AC8" i="71"/>
  <c r="C8" i="71"/>
  <c r="B8" i="71"/>
  <c r="AI7" i="71"/>
  <c r="AC7" i="71"/>
  <c r="C7" i="71"/>
  <c r="B7" i="71"/>
  <c r="AI6" i="71"/>
  <c r="AC6" i="71"/>
  <c r="C6" i="71"/>
  <c r="B6" i="71"/>
  <c r="AI5" i="71"/>
  <c r="AC5" i="71"/>
  <c r="C5" i="71"/>
  <c r="B5" i="71"/>
  <c r="B4" i="71" s="1"/>
  <c r="S4" i="71"/>
  <c r="R4" i="71"/>
  <c r="Q4" i="71"/>
  <c r="P4" i="71"/>
  <c r="O4" i="71"/>
  <c r="N4" i="71"/>
  <c r="M4" i="71"/>
  <c r="L4" i="71"/>
  <c r="K4" i="71"/>
  <c r="J4" i="71"/>
  <c r="I4" i="71"/>
  <c r="H4" i="71"/>
  <c r="G4" i="71"/>
  <c r="F4" i="71"/>
  <c r="E4" i="71"/>
  <c r="C4" i="71" s="1"/>
  <c r="D4" i="71"/>
  <c r="D18" i="69"/>
  <c r="D17" i="69"/>
  <c r="F16" i="69"/>
  <c r="E16" i="69"/>
  <c r="G16" i="69" s="1"/>
  <c r="D16" i="69"/>
  <c r="D15" i="69"/>
  <c r="D14" i="69"/>
  <c r="F13" i="69"/>
  <c r="E13" i="69"/>
  <c r="D12" i="69"/>
  <c r="D11" i="69"/>
  <c r="F10" i="69"/>
  <c r="E10" i="69"/>
  <c r="D10" i="69" s="1"/>
  <c r="D9" i="69"/>
  <c r="D8" i="69"/>
  <c r="F7" i="69"/>
  <c r="E7" i="69"/>
  <c r="G7" i="69" s="1"/>
  <c r="F6" i="69"/>
  <c r="E6" i="69"/>
  <c r="F5" i="69"/>
  <c r="E5" i="69"/>
  <c r="D19" i="68"/>
  <c r="C19" i="68"/>
  <c r="D18" i="68"/>
  <c r="C18" i="68"/>
  <c r="D17" i="68"/>
  <c r="C17" i="68"/>
  <c r="D16" i="68"/>
  <c r="C16" i="68"/>
  <c r="D15" i="68"/>
  <c r="D14" i="68"/>
  <c r="C14" i="68"/>
  <c r="D13" i="68"/>
  <c r="C13" i="68"/>
  <c r="D12" i="68"/>
  <c r="C12" i="68"/>
  <c r="D11" i="68"/>
  <c r="C11" i="68"/>
  <c r="D10" i="68"/>
  <c r="C10" i="68"/>
  <c r="D9" i="68"/>
  <c r="C9" i="68"/>
  <c r="D8" i="68"/>
  <c r="C8" i="68"/>
  <c r="D7" i="68"/>
  <c r="C7" i="68"/>
  <c r="D6" i="68"/>
  <c r="C6" i="68"/>
  <c r="H5" i="68"/>
  <c r="G5" i="68"/>
  <c r="F5" i="68"/>
  <c r="D5" i="68" s="1"/>
  <c r="E5" i="68"/>
  <c r="C5" i="68" s="1"/>
  <c r="H4" i="68"/>
  <c r="G4" i="68"/>
  <c r="F4" i="68"/>
  <c r="E4" i="68"/>
  <c r="C4" i="68" s="1"/>
  <c r="T4" i="71"/>
  <c r="D7" i="72"/>
  <c r="D9" i="72"/>
  <c r="C9" i="72"/>
  <c r="C6" i="72"/>
  <c r="D8" i="72"/>
  <c r="D7" i="69"/>
  <c r="G6" i="69"/>
  <c r="G10" i="69"/>
  <c r="D6" i="69"/>
  <c r="E4" i="69"/>
  <c r="D21" i="75"/>
  <c r="D9" i="75"/>
  <c r="O146" i="77" l="1"/>
  <c r="D146" i="77" s="1"/>
  <c r="U7" i="77"/>
  <c r="O7" i="77" s="1"/>
  <c r="D7" i="77" s="1"/>
  <c r="Q7" i="77"/>
  <c r="P7" i="77" s="1"/>
  <c r="O134" i="77"/>
  <c r="D134" i="77" s="1"/>
  <c r="T7" i="77"/>
  <c r="G5" i="72"/>
  <c r="D85" i="75"/>
  <c r="C86" i="75"/>
  <c r="C11" i="74"/>
  <c r="E5" i="74"/>
  <c r="G30" i="74"/>
  <c r="C31" i="74"/>
  <c r="O21" i="74"/>
  <c r="C22" i="74"/>
  <c r="C20" i="74"/>
  <c r="K6" i="74"/>
  <c r="K5" i="74"/>
  <c r="F78" i="75"/>
  <c r="G85" i="75"/>
  <c r="F86" i="75"/>
  <c r="E23" i="75"/>
  <c r="C23" i="75" s="1"/>
  <c r="O6" i="75"/>
  <c r="C17" i="74"/>
  <c r="E15" i="74"/>
  <c r="D21" i="72"/>
  <c r="H11" i="75"/>
  <c r="O37" i="75"/>
  <c r="L53" i="75"/>
  <c r="D45" i="75"/>
  <c r="C46" i="75"/>
  <c r="F49" i="75"/>
  <c r="H45" i="75"/>
  <c r="M5" i="74"/>
  <c r="C28" i="74"/>
  <c r="M5" i="72"/>
  <c r="S5" i="72"/>
  <c r="T5" i="72"/>
  <c r="W5" i="72"/>
  <c r="D5" i="69"/>
  <c r="C19" i="71"/>
  <c r="D12" i="72"/>
  <c r="K3" i="74"/>
  <c r="E27" i="74"/>
  <c r="I6" i="74"/>
  <c r="AC51" i="66"/>
  <c r="D194" i="66"/>
  <c r="D269" i="66"/>
  <c r="O8" i="75"/>
  <c r="D29" i="75"/>
  <c r="O61" i="75"/>
  <c r="Q5" i="72"/>
  <c r="R5" i="72"/>
  <c r="D134" i="66"/>
  <c r="D170" i="66"/>
  <c r="R7" i="75"/>
  <c r="R8" i="75"/>
  <c r="R10" i="75"/>
  <c r="R11" i="75"/>
  <c r="I21" i="75"/>
  <c r="F30" i="75"/>
  <c r="H6" i="75"/>
  <c r="I61" i="75"/>
  <c r="L61" i="75"/>
  <c r="F83" i="75"/>
  <c r="X5" i="72"/>
  <c r="C11" i="72"/>
  <c r="K15" i="74"/>
  <c r="G9" i="74"/>
  <c r="L13" i="75"/>
  <c r="F44" i="75"/>
  <c r="L45" i="75"/>
  <c r="L69" i="75"/>
  <c r="L77" i="75"/>
  <c r="O85" i="75"/>
  <c r="R85" i="75"/>
  <c r="I5" i="72"/>
  <c r="N5" i="72"/>
  <c r="O5" i="72"/>
  <c r="D4" i="68"/>
  <c r="D5" i="72"/>
  <c r="C8" i="72"/>
  <c r="I3" i="74"/>
  <c r="M30" i="74"/>
  <c r="C62" i="75"/>
  <c r="C76" i="75"/>
  <c r="C78" i="75"/>
  <c r="C91" i="75"/>
  <c r="C12" i="72"/>
  <c r="L7" i="75"/>
  <c r="L8" i="75"/>
  <c r="L9" i="75"/>
  <c r="L10" i="75"/>
  <c r="L11" i="75"/>
  <c r="L12" i="75"/>
  <c r="F25" i="75"/>
  <c r="F42" i="75"/>
  <c r="F64" i="75"/>
  <c r="F76" i="75"/>
  <c r="H77" i="75"/>
  <c r="F88" i="75"/>
  <c r="C21" i="72"/>
  <c r="B18" i="73"/>
  <c r="C18" i="73"/>
  <c r="H10" i="75"/>
  <c r="F18" i="75"/>
  <c r="E18" i="75"/>
  <c r="C18" i="75" s="1"/>
  <c r="D12" i="75"/>
  <c r="E68" i="75"/>
  <c r="C68" i="75" s="1"/>
  <c r="F68" i="75"/>
  <c r="H61" i="75"/>
  <c r="I69" i="75"/>
  <c r="D69" i="75"/>
  <c r="C71" i="75"/>
  <c r="C72" i="75"/>
  <c r="D8" i="75"/>
  <c r="F74" i="75"/>
  <c r="G10" i="75"/>
  <c r="F10" i="75" s="1"/>
  <c r="E82" i="75"/>
  <c r="C82" i="75" s="1"/>
  <c r="F82" i="75"/>
  <c r="C84" i="75"/>
  <c r="D77" i="75"/>
  <c r="F87" i="75"/>
  <c r="H85" i="75"/>
  <c r="F85" i="75" s="1"/>
  <c r="E87" i="75"/>
  <c r="H7" i="75"/>
  <c r="L37" i="75"/>
  <c r="U5" i="72"/>
  <c r="D13" i="72"/>
  <c r="G8" i="75"/>
  <c r="C30" i="75"/>
  <c r="E60" i="75"/>
  <c r="C60" i="75" s="1"/>
  <c r="F60" i="75"/>
  <c r="C63" i="75"/>
  <c r="D61" i="75"/>
  <c r="G69" i="75"/>
  <c r="F69" i="75" s="1"/>
  <c r="F70" i="75"/>
  <c r="E73" i="75"/>
  <c r="E69" i="75" s="1"/>
  <c r="H69" i="75"/>
  <c r="F73" i="75"/>
  <c r="C75" i="75"/>
  <c r="D11" i="75"/>
  <c r="Y5" i="72"/>
  <c r="F4" i="69"/>
  <c r="G4" i="69" s="1"/>
  <c r="D13" i="69"/>
  <c r="G13" i="69"/>
  <c r="I18" i="73"/>
  <c r="H18" i="73"/>
  <c r="K30" i="74"/>
  <c r="C30" i="74" s="1"/>
  <c r="C32" i="74"/>
  <c r="C26" i="74"/>
  <c r="K24" i="74"/>
  <c r="K21" i="74"/>
  <c r="C21" i="74" s="1"/>
  <c r="C23" i="74"/>
  <c r="G15" i="74"/>
  <c r="C16" i="74"/>
  <c r="O4" i="74"/>
  <c r="O3" i="74" s="1"/>
  <c r="C7" i="74"/>
  <c r="G6" i="75"/>
  <c r="F14" i="75"/>
  <c r="G7" i="75"/>
  <c r="F7" i="75" s="1"/>
  <c r="F15" i="75"/>
  <c r="E17" i="75"/>
  <c r="H9" i="75"/>
  <c r="E35" i="75"/>
  <c r="C35" i="75" s="1"/>
  <c r="F35" i="75"/>
  <c r="F43" i="75"/>
  <c r="G11" i="75"/>
  <c r="F11" i="75" s="1"/>
  <c r="G37" i="75"/>
  <c r="E24" i="75"/>
  <c r="H21" i="75"/>
  <c r="F21" i="75" s="1"/>
  <c r="H8" i="75"/>
  <c r="E40" i="75"/>
  <c r="F40" i="75"/>
  <c r="E59" i="75"/>
  <c r="C59" i="75" s="1"/>
  <c r="H53" i="75"/>
  <c r="F53" i="75" s="1"/>
  <c r="C29" i="74"/>
  <c r="I27" i="74"/>
  <c r="C27" i="74" s="1"/>
  <c r="C25" i="74"/>
  <c r="E24" i="74"/>
  <c r="C19" i="74"/>
  <c r="E18" i="74"/>
  <c r="C18" i="74" s="1"/>
  <c r="C14" i="74"/>
  <c r="C13" i="74"/>
  <c r="C10" i="74"/>
  <c r="E9" i="74"/>
  <c r="M4" i="74"/>
  <c r="E4" i="74"/>
  <c r="D250" i="66"/>
  <c r="I6" i="75"/>
  <c r="O7" i="75"/>
  <c r="I8" i="75"/>
  <c r="I9" i="75"/>
  <c r="O9" i="75"/>
  <c r="O10" i="75"/>
  <c r="O12" i="75"/>
  <c r="D13" i="75"/>
  <c r="C14" i="75"/>
  <c r="D6" i="75"/>
  <c r="I13" i="75"/>
  <c r="D7" i="75"/>
  <c r="F16" i="75"/>
  <c r="F17" i="75"/>
  <c r="G9" i="75"/>
  <c r="F24" i="75"/>
  <c r="C27" i="75"/>
  <c r="E34" i="75"/>
  <c r="C34" i="75" s="1"/>
  <c r="F34" i="75"/>
  <c r="C44" i="75"/>
  <c r="R45" i="75"/>
  <c r="C49" i="75"/>
  <c r="R61" i="75"/>
  <c r="E67" i="75"/>
  <c r="F67" i="75"/>
  <c r="E81" i="75"/>
  <c r="F81" i="75"/>
  <c r="Z5" i="72"/>
  <c r="G5" i="69"/>
  <c r="C7" i="72"/>
  <c r="C5" i="72" s="1"/>
  <c r="C13" i="72"/>
  <c r="C6" i="74"/>
  <c r="O5" i="75"/>
  <c r="D147" i="66"/>
  <c r="L6" i="75"/>
  <c r="M5" i="75"/>
  <c r="L5" i="75" s="1"/>
  <c r="O13" i="75"/>
  <c r="E15" i="75"/>
  <c r="H13" i="75"/>
  <c r="F13" i="75" s="1"/>
  <c r="R13" i="75"/>
  <c r="C19" i="75"/>
  <c r="F20" i="75"/>
  <c r="G12" i="75"/>
  <c r="F12" i="75" s="1"/>
  <c r="C25" i="75"/>
  <c r="F36" i="75"/>
  <c r="E36" i="75"/>
  <c r="C36" i="75" s="1"/>
  <c r="F47" i="75"/>
  <c r="G45" i="75"/>
  <c r="F45" i="75" s="1"/>
  <c r="F51" i="75"/>
  <c r="E51" i="75"/>
  <c r="E45" i="75" s="1"/>
  <c r="C45" i="75" s="1"/>
  <c r="C54" i="75"/>
  <c r="F5" i="72"/>
  <c r="P5" i="72"/>
  <c r="G77" i="75"/>
  <c r="F77" i="75" s="1"/>
  <c r="O77" i="75"/>
  <c r="I85" i="75"/>
  <c r="L85" i="75"/>
  <c r="D3" i="74"/>
  <c r="I12" i="74"/>
  <c r="C12" i="74" s="1"/>
  <c r="I9" i="74"/>
  <c r="C8" i="74"/>
  <c r="E5" i="72"/>
  <c r="D112" i="66"/>
  <c r="D237" i="66"/>
  <c r="E22" i="75"/>
  <c r="F22" i="75"/>
  <c r="R21" i="75"/>
  <c r="C24" i="75"/>
  <c r="F38" i="75"/>
  <c r="H37" i="75"/>
  <c r="C39" i="75"/>
  <c r="C50" i="75"/>
  <c r="O53" i="75"/>
  <c r="R53" i="75"/>
  <c r="C66" i="75"/>
  <c r="D221" i="66"/>
  <c r="D280" i="66"/>
  <c r="E20" i="75"/>
  <c r="C20" i="75" s="1"/>
  <c r="H12" i="75"/>
  <c r="C26" i="75"/>
  <c r="H29" i="75"/>
  <c r="F29" i="75" s="1"/>
  <c r="R29" i="75"/>
  <c r="D37" i="75"/>
  <c r="F57" i="75"/>
  <c r="F58" i="75"/>
  <c r="G61" i="75"/>
  <c r="F61" i="75" s="1"/>
  <c r="R69" i="75"/>
  <c r="R77" i="75"/>
  <c r="I77" i="75"/>
  <c r="L5" i="72"/>
  <c r="H5" i="75" l="1"/>
  <c r="C24" i="74"/>
  <c r="M3" i="74"/>
  <c r="C9" i="74"/>
  <c r="C15" i="74"/>
  <c r="C5" i="74"/>
  <c r="D4" i="69"/>
  <c r="C73" i="75"/>
  <c r="C67" i="75"/>
  <c r="E61" i="75"/>
  <c r="F37" i="75"/>
  <c r="E7" i="75"/>
  <c r="C7" i="75" s="1"/>
  <c r="C15" i="75"/>
  <c r="E13" i="75"/>
  <c r="C13" i="75" s="1"/>
  <c r="F8" i="75"/>
  <c r="C69" i="75"/>
  <c r="E53" i="75"/>
  <c r="C53" i="75" s="1"/>
  <c r="E6" i="75"/>
  <c r="E21" i="75"/>
  <c r="C21" i="75" s="1"/>
  <c r="C81" i="75"/>
  <c r="E77" i="75"/>
  <c r="C51" i="75"/>
  <c r="C17" i="75"/>
  <c r="E9" i="75"/>
  <c r="C9" i="75" s="1"/>
  <c r="C61" i="75"/>
  <c r="E11" i="75"/>
  <c r="C6" i="75"/>
  <c r="D5" i="75"/>
  <c r="E29" i="75"/>
  <c r="C29" i="75" s="1"/>
  <c r="E10" i="75"/>
  <c r="C10" i="75" s="1"/>
  <c r="E12" i="75"/>
  <c r="C12" i="75" s="1"/>
  <c r="F9" i="75"/>
  <c r="E3" i="74"/>
  <c r="C3" i="74" s="1"/>
  <c r="C4" i="74"/>
  <c r="C40" i="75"/>
  <c r="E37" i="75"/>
  <c r="C37" i="75" s="1"/>
  <c r="C22" i="75"/>
  <c r="E8" i="75"/>
  <c r="C8" i="75" s="1"/>
  <c r="G5" i="75"/>
  <c r="F5" i="75" s="1"/>
  <c r="F6" i="75"/>
  <c r="C11" i="75"/>
  <c r="C87" i="75"/>
  <c r="E85" i="75"/>
  <c r="C85" i="75" s="1"/>
  <c r="C77" i="75"/>
  <c r="E5" i="75" l="1"/>
  <c r="C5" i="75" s="1"/>
</calcChain>
</file>

<file path=xl/sharedStrings.xml><?xml version="1.0" encoding="utf-8"?>
<sst xmlns="http://schemas.openxmlformats.org/spreadsheetml/2006/main" count="1255" uniqueCount="604">
  <si>
    <t>今　治</t>
    <rPh sb="0" eb="3">
      <t>イマバリ</t>
    </rPh>
    <phoneticPr fontId="1"/>
  </si>
  <si>
    <t>新居浜</t>
    <rPh sb="0" eb="3">
      <t>ニイハマ</t>
    </rPh>
    <phoneticPr fontId="1"/>
  </si>
  <si>
    <t>三島川之江</t>
    <rPh sb="0" eb="2">
      <t>ミシマ</t>
    </rPh>
    <rPh sb="2" eb="5">
      <t>カワノエ</t>
    </rPh>
    <phoneticPr fontId="1"/>
  </si>
  <si>
    <t>宇和島</t>
    <rPh sb="0" eb="3">
      <t>ウワジマ</t>
    </rPh>
    <phoneticPr fontId="1"/>
  </si>
  <si>
    <t>第七管区
計</t>
    <rPh sb="0" eb="1">
      <t>ダイ</t>
    </rPh>
    <rPh sb="1" eb="2">
      <t>ナナ</t>
    </rPh>
    <rPh sb="2" eb="4">
      <t>カンク</t>
    </rPh>
    <rPh sb="5" eb="6">
      <t>ケイ</t>
    </rPh>
    <phoneticPr fontId="1"/>
  </si>
  <si>
    <t>門　司</t>
    <rPh sb="0" eb="3">
      <t>モジ</t>
    </rPh>
    <phoneticPr fontId="1"/>
  </si>
  <si>
    <t>下　関</t>
    <rPh sb="0" eb="3">
      <t>シモノセキ</t>
    </rPh>
    <phoneticPr fontId="1"/>
  </si>
  <si>
    <t>宇　部</t>
    <rPh sb="0" eb="3">
      <t>ウベ</t>
    </rPh>
    <phoneticPr fontId="1"/>
  </si>
  <si>
    <t>苅　田</t>
    <rPh sb="0" eb="3">
      <t>カリタ</t>
    </rPh>
    <phoneticPr fontId="1"/>
  </si>
  <si>
    <t>小　倉</t>
    <rPh sb="0" eb="1">
      <t>ショウ</t>
    </rPh>
    <rPh sb="2" eb="3">
      <t>クラ</t>
    </rPh>
    <phoneticPr fontId="1"/>
  </si>
  <si>
    <t>若　松</t>
    <rPh sb="0" eb="3">
      <t>ワカマツ</t>
    </rPh>
    <phoneticPr fontId="1"/>
  </si>
  <si>
    <t>福　岡</t>
    <rPh sb="0" eb="3">
      <t>フクオカ</t>
    </rPh>
    <phoneticPr fontId="1"/>
  </si>
  <si>
    <t>三　池</t>
    <rPh sb="0" eb="3">
      <t>ミイケ</t>
    </rPh>
    <phoneticPr fontId="1"/>
  </si>
  <si>
    <t>唐　津</t>
    <rPh sb="0" eb="3">
      <t>カラツ</t>
    </rPh>
    <phoneticPr fontId="1"/>
  </si>
  <si>
    <t>伊万里</t>
    <rPh sb="0" eb="3">
      <t>イマリ</t>
    </rPh>
    <phoneticPr fontId="1"/>
  </si>
  <si>
    <t>壱　岐</t>
    <rPh sb="0" eb="3">
      <t>イキ</t>
    </rPh>
    <phoneticPr fontId="1"/>
  </si>
  <si>
    <t>長　崎</t>
    <rPh sb="0" eb="3">
      <t>ナガサキ</t>
    </rPh>
    <phoneticPr fontId="1"/>
  </si>
  <si>
    <t>五　島</t>
    <rPh sb="0" eb="1">
      <t>５</t>
    </rPh>
    <rPh sb="2" eb="3">
      <t>シマ</t>
    </rPh>
    <phoneticPr fontId="1"/>
  </si>
  <si>
    <t>佐世保</t>
    <rPh sb="0" eb="3">
      <t>サセボ</t>
    </rPh>
    <phoneticPr fontId="1"/>
  </si>
  <si>
    <t>平　戸</t>
    <rPh sb="0" eb="3">
      <t>ヒラド</t>
    </rPh>
    <phoneticPr fontId="1"/>
  </si>
  <si>
    <t>対　馬</t>
    <rPh sb="0" eb="1">
      <t>タイ</t>
    </rPh>
    <rPh sb="2" eb="3">
      <t>ウマ</t>
    </rPh>
    <phoneticPr fontId="1"/>
  </si>
  <si>
    <t>比田勝</t>
    <rPh sb="0" eb="1">
      <t>クラ</t>
    </rPh>
    <rPh sb="1" eb="2">
      <t>タ</t>
    </rPh>
    <rPh sb="2" eb="3">
      <t>カツ</t>
    </rPh>
    <phoneticPr fontId="1"/>
  </si>
  <si>
    <t>大　分</t>
    <rPh sb="0" eb="3">
      <t>オオイタ</t>
    </rPh>
    <phoneticPr fontId="1"/>
  </si>
  <si>
    <t>佐　伯</t>
    <rPh sb="0" eb="3">
      <t>サエキ</t>
    </rPh>
    <phoneticPr fontId="1"/>
  </si>
  <si>
    <t>津久見</t>
    <rPh sb="0" eb="3">
      <t>ツクミ</t>
    </rPh>
    <phoneticPr fontId="1"/>
  </si>
  <si>
    <t>仙　崎</t>
    <rPh sb="0" eb="3">
      <t>センザキ</t>
    </rPh>
    <phoneticPr fontId="1"/>
  </si>
  <si>
    <t>萩　</t>
    <rPh sb="0" eb="1">
      <t>ハギ</t>
    </rPh>
    <phoneticPr fontId="1"/>
  </si>
  <si>
    <t>第八管区
計</t>
    <rPh sb="0" eb="1">
      <t>ダイ</t>
    </rPh>
    <rPh sb="1" eb="2">
      <t>ハチ</t>
    </rPh>
    <rPh sb="2" eb="4">
      <t>カンク</t>
    </rPh>
    <rPh sb="5" eb="6">
      <t>ケイ</t>
    </rPh>
    <phoneticPr fontId="1"/>
  </si>
  <si>
    <t>舞　鶴</t>
    <rPh sb="0" eb="3">
      <t>マイヅル</t>
    </rPh>
    <phoneticPr fontId="1"/>
  </si>
  <si>
    <t>宮　津</t>
    <rPh sb="0" eb="3">
      <t>ミヤヅ</t>
    </rPh>
    <phoneticPr fontId="1"/>
  </si>
  <si>
    <t>香　住</t>
    <rPh sb="0" eb="3">
      <t>カスミ</t>
    </rPh>
    <phoneticPr fontId="1"/>
  </si>
  <si>
    <t>敦　賀</t>
    <rPh sb="0" eb="3">
      <t>ツルガ</t>
    </rPh>
    <phoneticPr fontId="1"/>
  </si>
  <si>
    <t>小　浜</t>
    <rPh sb="0" eb="3">
      <t>オバマ</t>
    </rPh>
    <phoneticPr fontId="1"/>
  </si>
  <si>
    <t>境</t>
    <rPh sb="0" eb="1">
      <t>サカイ</t>
    </rPh>
    <phoneticPr fontId="1"/>
  </si>
  <si>
    <t>鳥　取</t>
    <rPh sb="0" eb="1">
      <t>トリ</t>
    </rPh>
    <rPh sb="2" eb="3">
      <t>トリ</t>
    </rPh>
    <phoneticPr fontId="1"/>
  </si>
  <si>
    <t>隠　岐</t>
    <rPh sb="0" eb="1">
      <t>イン</t>
    </rPh>
    <rPh sb="2" eb="3">
      <t>チマタ</t>
    </rPh>
    <phoneticPr fontId="1"/>
  </si>
  <si>
    <t>浜　田</t>
    <rPh sb="0" eb="3">
      <t>ハマダ</t>
    </rPh>
    <phoneticPr fontId="1"/>
  </si>
  <si>
    <t>第九管区
計</t>
    <rPh sb="0" eb="1">
      <t>ダイ</t>
    </rPh>
    <rPh sb="1" eb="2">
      <t>ク</t>
    </rPh>
    <rPh sb="2" eb="4">
      <t>カンク</t>
    </rPh>
    <rPh sb="5" eb="6">
      <t>ケイ</t>
    </rPh>
    <phoneticPr fontId="1"/>
  </si>
  <si>
    <t>新　潟</t>
    <rPh sb="0" eb="3">
      <t>ニイガタ</t>
    </rPh>
    <phoneticPr fontId="1"/>
  </si>
  <si>
    <t>佐　渡</t>
    <rPh sb="0" eb="1">
      <t>タスク</t>
    </rPh>
    <rPh sb="2" eb="3">
      <t>ワタリ</t>
    </rPh>
    <phoneticPr fontId="1"/>
  </si>
  <si>
    <t>上　越</t>
    <rPh sb="0" eb="1">
      <t>ウエ</t>
    </rPh>
    <rPh sb="2" eb="3">
      <t>コシ</t>
    </rPh>
    <phoneticPr fontId="1"/>
  </si>
  <si>
    <t>伏　木</t>
    <rPh sb="0" eb="3">
      <t>フシキ</t>
    </rPh>
    <phoneticPr fontId="1"/>
  </si>
  <si>
    <t>富　山</t>
    <rPh sb="0" eb="3">
      <t>トヤマ</t>
    </rPh>
    <phoneticPr fontId="1"/>
  </si>
  <si>
    <t>七　尾</t>
    <rPh sb="0" eb="3">
      <t>ナナオ</t>
    </rPh>
    <phoneticPr fontId="1"/>
  </si>
  <si>
    <t>金　沢</t>
    <rPh sb="0" eb="3">
      <t>カナザワ</t>
    </rPh>
    <phoneticPr fontId="1"/>
  </si>
  <si>
    <t>第十管区
計</t>
    <rPh sb="0" eb="1">
      <t>ダイ</t>
    </rPh>
    <rPh sb="1" eb="2">
      <t>ジュウ</t>
    </rPh>
    <rPh sb="2" eb="4">
      <t>カンク</t>
    </rPh>
    <rPh sb="5" eb="6">
      <t>ケイ</t>
    </rPh>
    <phoneticPr fontId="1"/>
  </si>
  <si>
    <t>鹿児島</t>
    <rPh sb="0" eb="3">
      <t>カゴシマ</t>
    </rPh>
    <phoneticPr fontId="1"/>
  </si>
  <si>
    <t>喜　入</t>
    <rPh sb="0" eb="3">
      <t>キイレ</t>
    </rPh>
    <phoneticPr fontId="1"/>
  </si>
  <si>
    <t>志布志</t>
    <rPh sb="0" eb="1">
      <t>シ</t>
    </rPh>
    <rPh sb="1" eb="2">
      <t>フ</t>
    </rPh>
    <rPh sb="2" eb="3">
      <t>シ</t>
    </rPh>
    <phoneticPr fontId="1"/>
  </si>
  <si>
    <t>八　代</t>
    <rPh sb="0" eb="3">
      <t>ヤシロ</t>
    </rPh>
    <phoneticPr fontId="1"/>
  </si>
  <si>
    <t>串木野</t>
    <rPh sb="0" eb="3">
      <t>クシキノ</t>
    </rPh>
    <phoneticPr fontId="1"/>
  </si>
  <si>
    <t>古仁屋</t>
    <rPh sb="0" eb="1">
      <t>フル</t>
    </rPh>
    <rPh sb="1" eb="2">
      <t>ジン</t>
    </rPh>
    <rPh sb="2" eb="3">
      <t>ヤ</t>
    </rPh>
    <phoneticPr fontId="1"/>
  </si>
  <si>
    <t>本　部</t>
    <rPh sb="0" eb="3">
      <t>ホンブ</t>
    </rPh>
    <phoneticPr fontId="1"/>
  </si>
  <si>
    <t>名　護</t>
    <rPh sb="0" eb="3">
      <t>ナゴ</t>
    </rPh>
    <phoneticPr fontId="1"/>
  </si>
  <si>
    <t>中　城</t>
    <rPh sb="0" eb="3">
      <t>ナカグスク</t>
    </rPh>
    <phoneticPr fontId="1"/>
  </si>
  <si>
    <t>石　垣</t>
    <rPh sb="0" eb="3">
      <t>イシガキ</t>
    </rPh>
    <phoneticPr fontId="1"/>
  </si>
  <si>
    <t>小豆島</t>
    <rPh sb="0" eb="3">
      <t>ショウドシマ</t>
    </rPh>
    <phoneticPr fontId="1"/>
  </si>
  <si>
    <t>福　井</t>
    <rPh sb="0" eb="1">
      <t>フク</t>
    </rPh>
    <rPh sb="2" eb="3">
      <t>セイ</t>
    </rPh>
    <phoneticPr fontId="1"/>
  </si>
  <si>
    <t>能　登</t>
    <rPh sb="0" eb="1">
      <t>ノウ</t>
    </rPh>
    <rPh sb="2" eb="3">
      <t>ノボル</t>
    </rPh>
    <phoneticPr fontId="1"/>
  </si>
  <si>
    <t>熊　本</t>
    <rPh sb="0" eb="1">
      <t>クマ</t>
    </rPh>
    <rPh sb="2" eb="3">
      <t>ホン</t>
    </rPh>
    <phoneticPr fontId="1"/>
  </si>
  <si>
    <t>本　部</t>
    <rPh sb="0" eb="1">
      <t>ホン</t>
    </rPh>
    <rPh sb="2" eb="3">
      <t>ブ</t>
    </rPh>
    <phoneticPr fontId="1"/>
  </si>
  <si>
    <t>海難に伴う
死者・行方不明者</t>
    <rPh sb="0" eb="2">
      <t>カイナン</t>
    </rPh>
    <rPh sb="3" eb="4">
      <t>トモナ</t>
    </rPh>
    <rPh sb="6" eb="8">
      <t>シシャ</t>
    </rPh>
    <rPh sb="9" eb="10">
      <t>イ</t>
    </rPh>
    <rPh sb="10" eb="11">
      <t>カタ</t>
    </rPh>
    <rPh sb="11" eb="13">
      <t>フメイ</t>
    </rPh>
    <rPh sb="13" eb="14">
      <t>モノ</t>
    </rPh>
    <phoneticPr fontId="1"/>
  </si>
  <si>
    <t>死者・行方不明者</t>
    <rPh sb="0" eb="2">
      <t>シシャ</t>
    </rPh>
    <rPh sb="3" eb="5">
      <t>ユクエ</t>
    </rPh>
    <rPh sb="5" eb="8">
      <t>フメイシャ</t>
    </rPh>
    <phoneticPr fontId="1"/>
  </si>
  <si>
    <t>　(注)　（　）内は、死者・行方不明者数で再掲である。</t>
    <rPh sb="2" eb="3">
      <t>チュウイ</t>
    </rPh>
    <rPh sb="8" eb="9">
      <t>ナイ</t>
    </rPh>
    <rPh sb="11" eb="13">
      <t>シシャ</t>
    </rPh>
    <rPh sb="14" eb="15">
      <t>イ</t>
    </rPh>
    <rPh sb="15" eb="16">
      <t>カタ</t>
    </rPh>
    <rPh sb="16" eb="18">
      <t>フメイ</t>
    </rPh>
    <rPh sb="18" eb="19">
      <t>モノ</t>
    </rPh>
    <rPh sb="19" eb="20">
      <t>カズ</t>
    </rPh>
    <rPh sb="21" eb="22">
      <t>サイ</t>
    </rPh>
    <rPh sb="22" eb="23">
      <t>カカ</t>
    </rPh>
    <phoneticPr fontId="1"/>
  </si>
  <si>
    <t>　(注)　（　）内は、死者・行方不明者数の再掲である。</t>
    <rPh sb="2" eb="3">
      <t>チュウイ</t>
    </rPh>
    <rPh sb="8" eb="9">
      <t>ナイ</t>
    </rPh>
    <rPh sb="11" eb="13">
      <t>シシャ</t>
    </rPh>
    <rPh sb="14" eb="15">
      <t>イ</t>
    </rPh>
    <rPh sb="15" eb="16">
      <t>カタ</t>
    </rPh>
    <rPh sb="16" eb="18">
      <t>フメイ</t>
    </rPh>
    <rPh sb="18" eb="19">
      <t>モノ</t>
    </rPh>
    <rPh sb="19" eb="20">
      <t>カズ</t>
    </rPh>
    <rPh sb="21" eb="22">
      <t>サイ</t>
    </rPh>
    <rPh sb="22" eb="23">
      <t>カカ</t>
    </rPh>
    <phoneticPr fontId="1"/>
  </si>
  <si>
    <t>第十一管区
計</t>
    <rPh sb="0" eb="1">
      <t>ダイ</t>
    </rPh>
    <rPh sb="1" eb="2">
      <t>ジュウ</t>
    </rPh>
    <rPh sb="2" eb="3">
      <t>イチ</t>
    </rPh>
    <rPh sb="3" eb="5">
      <t>カンク</t>
    </rPh>
    <rPh sb="6" eb="7">
      <t>ケイ</t>
    </rPh>
    <phoneticPr fontId="1"/>
  </si>
  <si>
    <t>宮　城</t>
    <rPh sb="0" eb="1">
      <t>ミヤ</t>
    </rPh>
    <rPh sb="2" eb="3">
      <t>シロ</t>
    </rPh>
    <phoneticPr fontId="1"/>
  </si>
  <si>
    <t>徳　島</t>
    <rPh sb="0" eb="1">
      <t>トク</t>
    </rPh>
    <rPh sb="2" eb="3">
      <t>ジマ</t>
    </rPh>
    <phoneticPr fontId="1"/>
  </si>
  <si>
    <t>加古川</t>
    <rPh sb="0" eb="3">
      <t>カコガワ</t>
    </rPh>
    <phoneticPr fontId="1"/>
  </si>
  <si>
    <t>海　南</t>
    <rPh sb="0" eb="1">
      <t>ウミ</t>
    </rPh>
    <rPh sb="2" eb="3">
      <t>ミナミ</t>
    </rPh>
    <phoneticPr fontId="1"/>
  </si>
  <si>
    <t>天　草</t>
    <rPh sb="0" eb="1">
      <t>テン</t>
    </rPh>
    <rPh sb="2" eb="3">
      <t>クサ</t>
    </rPh>
    <phoneticPr fontId="1"/>
  </si>
  <si>
    <t>宮　崎</t>
    <rPh sb="0" eb="1">
      <t>ミヤ</t>
    </rPh>
    <rPh sb="2" eb="3">
      <t>ザキ</t>
    </rPh>
    <phoneticPr fontId="1"/>
  </si>
  <si>
    <t>指　宿</t>
    <rPh sb="0" eb="1">
      <t>ユビ</t>
    </rPh>
    <rPh sb="2" eb="3">
      <t>ヤド</t>
    </rPh>
    <phoneticPr fontId="1"/>
  </si>
  <si>
    <t>奄　美</t>
    <rPh sb="0" eb="1">
      <t>エン</t>
    </rPh>
    <rPh sb="2" eb="3">
      <t>ビ</t>
    </rPh>
    <phoneticPr fontId="1"/>
  </si>
  <si>
    <t>宮古島</t>
    <rPh sb="0" eb="3">
      <t>ミヤコジマ</t>
    </rPh>
    <phoneticPr fontId="1"/>
  </si>
  <si>
    <t>美　波</t>
    <rPh sb="0" eb="1">
      <t>ウツク</t>
    </rPh>
    <rPh sb="2" eb="3">
      <t>ナミ</t>
    </rPh>
    <phoneticPr fontId="1"/>
  </si>
  <si>
    <t>中部空港</t>
    <rPh sb="0" eb="2">
      <t>チュウブ</t>
    </rPh>
    <rPh sb="2" eb="4">
      <t>クウコウ</t>
    </rPh>
    <phoneticPr fontId="1"/>
  </si>
  <si>
    <t>三　河</t>
    <rPh sb="0" eb="1">
      <t>サン</t>
    </rPh>
    <rPh sb="2" eb="3">
      <t>カワ</t>
    </rPh>
    <phoneticPr fontId="1"/>
  </si>
  <si>
    <t>2　要救助海難種類別比較表（対前年比）</t>
    <rPh sb="2" eb="3">
      <t>ヨウ</t>
    </rPh>
    <rPh sb="3" eb="5">
      <t>キュウジョ</t>
    </rPh>
    <rPh sb="5" eb="7">
      <t>カイナン</t>
    </rPh>
    <rPh sb="7" eb="9">
      <t>シュルイ</t>
    </rPh>
    <rPh sb="9" eb="10">
      <t>ベツ</t>
    </rPh>
    <rPh sb="10" eb="12">
      <t>ヒカク</t>
    </rPh>
    <rPh sb="12" eb="13">
      <t>ヒョウ</t>
    </rPh>
    <rPh sb="14" eb="15">
      <t>タイ</t>
    </rPh>
    <rPh sb="15" eb="17">
      <t>ゼンネン</t>
    </rPh>
    <rPh sb="17" eb="18">
      <t>ヒ</t>
    </rPh>
    <phoneticPr fontId="1"/>
  </si>
  <si>
    <t>合計</t>
    <rPh sb="0" eb="2">
      <t>ゴウケイ</t>
    </rPh>
    <phoneticPr fontId="1"/>
  </si>
  <si>
    <t>衝突</t>
    <rPh sb="0" eb="2">
      <t>ショウトツ</t>
    </rPh>
    <phoneticPr fontId="1"/>
  </si>
  <si>
    <t>火災</t>
    <rPh sb="0" eb="2">
      <t>カサイ</t>
    </rPh>
    <phoneticPr fontId="1"/>
  </si>
  <si>
    <t>爆発</t>
    <rPh sb="0" eb="2">
      <t>バクハツ</t>
    </rPh>
    <phoneticPr fontId="1"/>
  </si>
  <si>
    <t>浸水</t>
    <rPh sb="0" eb="2">
      <t>シンスイ</t>
    </rPh>
    <phoneticPr fontId="1"/>
  </si>
  <si>
    <t>転覆</t>
    <rPh sb="0" eb="2">
      <t>テンプク</t>
    </rPh>
    <phoneticPr fontId="1"/>
  </si>
  <si>
    <t>推進器障害</t>
    <rPh sb="0" eb="2">
      <t>スイシン</t>
    </rPh>
    <rPh sb="2" eb="3">
      <t>キ</t>
    </rPh>
    <rPh sb="3" eb="5">
      <t>ショウガイ</t>
    </rPh>
    <phoneticPr fontId="1"/>
  </si>
  <si>
    <t>行方不明</t>
    <rPh sb="0" eb="2">
      <t>ユクエ</t>
    </rPh>
    <rPh sb="2" eb="4">
      <t>フメイ</t>
    </rPh>
    <phoneticPr fontId="1"/>
  </si>
  <si>
    <t>その他</t>
    <rPh sb="2" eb="3">
      <t>タ</t>
    </rPh>
    <phoneticPr fontId="1"/>
  </si>
  <si>
    <t>３　死者・行方不明者数比較表（対前年比）</t>
    <rPh sb="2" eb="4">
      <t>シシャ</t>
    </rPh>
    <rPh sb="5" eb="7">
      <t>ユクエ</t>
    </rPh>
    <rPh sb="7" eb="9">
      <t>フメイ</t>
    </rPh>
    <rPh sb="9" eb="10">
      <t>シャ</t>
    </rPh>
    <rPh sb="10" eb="11">
      <t>スウ</t>
    </rPh>
    <rPh sb="11" eb="13">
      <t>ヒカク</t>
    </rPh>
    <rPh sb="13" eb="14">
      <t>ヒョウ</t>
    </rPh>
    <rPh sb="15" eb="16">
      <t>タイ</t>
    </rPh>
    <rPh sb="16" eb="19">
      <t>ゼンネンヒ</t>
    </rPh>
    <phoneticPr fontId="1"/>
  </si>
  <si>
    <t>区分</t>
    <rPh sb="0" eb="2">
      <t>クブン</t>
    </rPh>
    <phoneticPr fontId="1"/>
  </si>
  <si>
    <t>本年</t>
    <rPh sb="0" eb="2">
      <t>ホンネン</t>
    </rPh>
    <phoneticPr fontId="1"/>
  </si>
  <si>
    <t>前年</t>
    <rPh sb="0" eb="2">
      <t>ゼンネン</t>
    </rPh>
    <phoneticPr fontId="1"/>
  </si>
  <si>
    <t>対前年比</t>
    <rPh sb="0" eb="1">
      <t>タイ</t>
    </rPh>
    <rPh sb="1" eb="4">
      <t>ゼンネンヒ</t>
    </rPh>
    <phoneticPr fontId="1"/>
  </si>
  <si>
    <t>要救助海難</t>
    <rPh sb="0" eb="1">
      <t>ヨウ</t>
    </rPh>
    <rPh sb="1" eb="3">
      <t>キュウジョ</t>
    </rPh>
    <rPh sb="3" eb="5">
      <t>カイナン</t>
    </rPh>
    <phoneticPr fontId="1"/>
  </si>
  <si>
    <t>人身事故</t>
    <rPh sb="0" eb="2">
      <t>ジンシン</t>
    </rPh>
    <rPh sb="2" eb="4">
      <t>ジコ</t>
    </rPh>
    <phoneticPr fontId="1"/>
  </si>
  <si>
    <t>当庁救助（当庁以外のものとの協力を含む）</t>
    <rPh sb="0" eb="2">
      <t>トウチョウ</t>
    </rPh>
    <rPh sb="2" eb="3">
      <t>キュウナン</t>
    </rPh>
    <rPh sb="3" eb="4">
      <t>タス</t>
    </rPh>
    <rPh sb="5" eb="7">
      <t>トウチョウ</t>
    </rPh>
    <rPh sb="7" eb="9">
      <t>イガイ</t>
    </rPh>
    <rPh sb="14" eb="16">
      <t>キョウリョク</t>
    </rPh>
    <rPh sb="17" eb="18">
      <t>フク</t>
    </rPh>
    <phoneticPr fontId="1"/>
  </si>
  <si>
    <t>海難によらない乗船者</t>
    <rPh sb="0" eb="2">
      <t>カイナン</t>
    </rPh>
    <rPh sb="7" eb="10">
      <t>ジョウセンシャ</t>
    </rPh>
    <phoneticPr fontId="1"/>
  </si>
  <si>
    <t>うち海中転落</t>
    <rPh sb="2" eb="4">
      <t>カイチュウ</t>
    </rPh>
    <rPh sb="4" eb="6">
      <t>テンラク</t>
    </rPh>
    <phoneticPr fontId="1"/>
  </si>
  <si>
    <t>海浜事故等</t>
    <rPh sb="0" eb="2">
      <t>カイヒン</t>
    </rPh>
    <rPh sb="2" eb="4">
      <t>ジコ</t>
    </rPh>
    <rPh sb="4" eb="5">
      <t>トウ</t>
    </rPh>
    <phoneticPr fontId="1"/>
  </si>
  <si>
    <t>人</t>
    <rPh sb="0" eb="1">
      <t>ニン</t>
    </rPh>
    <phoneticPr fontId="1"/>
  </si>
  <si>
    <t>館　山</t>
    <rPh sb="0" eb="1">
      <t>カン</t>
    </rPh>
    <rPh sb="2" eb="3">
      <t>ヤマ</t>
    </rPh>
    <phoneticPr fontId="1"/>
  </si>
  <si>
    <t>日　向</t>
    <rPh sb="0" eb="1">
      <t>ヒ</t>
    </rPh>
    <rPh sb="2" eb="3">
      <t>ムカイ</t>
    </rPh>
    <phoneticPr fontId="1"/>
  </si>
  <si>
    <t>要 救 助 海 難 発 生 地 域 図</t>
  </si>
  <si>
    <t>　　　　
船種別
トン数階層別</t>
    <rPh sb="5" eb="7">
      <t>センシュ</t>
    </rPh>
    <rPh sb="7" eb="8">
      <t>ベツ</t>
    </rPh>
    <rPh sb="11" eb="12">
      <t>カズ</t>
    </rPh>
    <rPh sb="12" eb="14">
      <t>カイソウ</t>
    </rPh>
    <rPh sb="14" eb="15">
      <t>ベツ</t>
    </rPh>
    <phoneticPr fontId="1"/>
  </si>
  <si>
    <r>
      <t>　　 　 事故内容別</t>
    </r>
    <r>
      <rPr>
        <sz val="6"/>
        <rFont val="ＭＳ Ｐ明朝"/>
        <family val="1"/>
        <charset val="128"/>
      </rPr>
      <t xml:space="preserve">
</t>
    </r>
    <r>
      <rPr>
        <sz val="11"/>
        <rFont val="ＭＳ Ｐ明朝"/>
        <family val="1"/>
        <charset val="128"/>
      </rPr>
      <t>距岸別
船種別</t>
    </r>
    <rPh sb="5" eb="7">
      <t>ジコ</t>
    </rPh>
    <rPh sb="7" eb="9">
      <t>ナイヨウ</t>
    </rPh>
    <rPh sb="9" eb="10">
      <t>ベツ</t>
    </rPh>
    <rPh sb="12" eb="13">
      <t>キョリ</t>
    </rPh>
    <rPh sb="13" eb="14">
      <t>キシ</t>
    </rPh>
    <rPh sb="14" eb="15">
      <t>ベツ</t>
    </rPh>
    <rPh sb="16" eb="18">
      <t>センシュ</t>
    </rPh>
    <rPh sb="18" eb="19">
      <t>ベツ</t>
    </rPh>
    <phoneticPr fontId="1"/>
  </si>
  <si>
    <r>
      <t xml:space="preserve">　　　  事故
　 　内容別
</t>
    </r>
    <r>
      <rPr>
        <sz val="16"/>
        <rFont val="ＭＳ Ｐ明朝"/>
        <family val="1"/>
        <charset val="128"/>
      </rPr>
      <t xml:space="preserve">
</t>
    </r>
    <r>
      <rPr>
        <sz val="12"/>
        <rFont val="ＭＳ Ｐ明朝"/>
        <family val="1"/>
        <charset val="128"/>
      </rPr>
      <t>管区別</t>
    </r>
    <rPh sb="5" eb="7">
      <t>ジコ</t>
    </rPh>
    <rPh sb="11" eb="13">
      <t>ナイヨウ</t>
    </rPh>
    <rPh sb="13" eb="14">
      <t>ベツ</t>
    </rPh>
    <rPh sb="17" eb="19">
      <t>カンク</t>
    </rPh>
    <rPh sb="19" eb="20">
      <t>ベツ</t>
    </rPh>
    <phoneticPr fontId="1"/>
  </si>
  <si>
    <r>
      <t xml:space="preserve">　　　  事故
　 　内容別
</t>
    </r>
    <r>
      <rPr>
        <sz val="16"/>
        <rFont val="ＭＳ Ｐ明朝"/>
        <family val="1"/>
        <charset val="128"/>
      </rPr>
      <t xml:space="preserve">
</t>
    </r>
    <r>
      <rPr>
        <sz val="12"/>
        <rFont val="ＭＳ Ｐ明朝"/>
        <family val="1"/>
        <charset val="128"/>
      </rPr>
      <t>月別</t>
    </r>
    <rPh sb="5" eb="7">
      <t>ジコ</t>
    </rPh>
    <rPh sb="11" eb="13">
      <t>ナイヨウ</t>
    </rPh>
    <rPh sb="13" eb="14">
      <t>ベツ</t>
    </rPh>
    <rPh sb="17" eb="18">
      <t>ツキ</t>
    </rPh>
    <rPh sb="18" eb="19">
      <t>ベツ</t>
    </rPh>
    <phoneticPr fontId="1"/>
  </si>
  <si>
    <t>　　　　　  　    　    　海難種別
　　　　　　　　     　    　船種別
航　　路</t>
    <rPh sb="18" eb="20">
      <t>カイナン</t>
    </rPh>
    <rPh sb="20" eb="22">
      <t>シュベツ</t>
    </rPh>
    <rPh sb="42" eb="43">
      <t>フネ</t>
    </rPh>
    <rPh sb="43" eb="44">
      <t>タネ</t>
    </rPh>
    <rPh sb="44" eb="45">
      <t>ベツ</t>
    </rPh>
    <rPh sb="46" eb="50">
      <t>コウロ</t>
    </rPh>
    <phoneticPr fontId="1"/>
  </si>
  <si>
    <r>
      <t>　　</t>
    </r>
    <r>
      <rPr>
        <sz val="2"/>
        <rFont val="ＭＳ Ｐ明朝"/>
        <family val="1"/>
        <charset val="128"/>
      </rPr>
      <t xml:space="preserve">　 
</t>
    </r>
    <r>
      <rPr>
        <sz val="8"/>
        <rFont val="ＭＳ Ｐ明朝"/>
        <family val="1"/>
        <charset val="128"/>
      </rPr>
      <t xml:space="preserve">        　   事故種別
　 　 　 救助区分別
</t>
    </r>
    <r>
      <rPr>
        <sz val="9"/>
        <rFont val="ＭＳ Ｐ明朝"/>
        <family val="1"/>
        <charset val="128"/>
      </rPr>
      <t xml:space="preserve">
</t>
    </r>
    <r>
      <rPr>
        <sz val="8"/>
        <rFont val="ＭＳ Ｐ明朝"/>
        <family val="1"/>
        <charset val="128"/>
      </rPr>
      <t xml:space="preserve">
  管区別</t>
    </r>
    <rPh sb="17" eb="19">
      <t>ジコ</t>
    </rPh>
    <rPh sb="19" eb="21">
      <t>シュベツ</t>
    </rPh>
    <rPh sb="28" eb="29">
      <t>キュウジョ</t>
    </rPh>
    <rPh sb="29" eb="30">
      <t>タス</t>
    </rPh>
    <rPh sb="30" eb="32">
      <t>クブン</t>
    </rPh>
    <rPh sb="32" eb="33">
      <t>ベツ</t>
    </rPh>
    <rPh sb="40" eb="42">
      <t>カンク</t>
    </rPh>
    <rPh sb="42" eb="43">
      <t>ベツ</t>
    </rPh>
    <phoneticPr fontId="1"/>
  </si>
  <si>
    <t>自力により損失を
免れた見積価格</t>
    <rPh sb="0" eb="2">
      <t>ジリキ</t>
    </rPh>
    <rPh sb="5" eb="6">
      <t>ソン</t>
    </rPh>
    <rPh sb="6" eb="7">
      <t>シツ</t>
    </rPh>
    <rPh sb="9" eb="10">
      <t>マヌガ</t>
    </rPh>
    <rPh sb="12" eb="14">
      <t>ミツモリ</t>
    </rPh>
    <rPh sb="14" eb="16">
      <t>カカク</t>
    </rPh>
    <phoneticPr fontId="1"/>
  </si>
  <si>
    <t>　　　     救助
　　　  区分別
部署別</t>
    <rPh sb="8" eb="9">
      <t>キュウナン</t>
    </rPh>
    <rPh sb="9" eb="10">
      <t>タス</t>
    </rPh>
    <rPh sb="16" eb="18">
      <t>クブン</t>
    </rPh>
    <rPh sb="18" eb="19">
      <t>シュベツ</t>
    </rPh>
    <rPh sb="28" eb="30">
      <t>ブショ</t>
    </rPh>
    <rPh sb="30" eb="31">
      <t>ベツ</t>
    </rPh>
    <phoneticPr fontId="1"/>
  </si>
  <si>
    <t>海難発生数</t>
    <rPh sb="0" eb="2">
      <t>カイナン</t>
    </rPh>
    <rPh sb="2" eb="4">
      <t>ハッセイ</t>
    </rPh>
    <rPh sb="4" eb="5">
      <t>カズ</t>
    </rPh>
    <phoneticPr fontId="1"/>
  </si>
  <si>
    <t>　　　　　　　　　    　　船 種 別
 見積対象別
 船舶・積荷別</t>
    <rPh sb="15" eb="18">
      <t>センシュ</t>
    </rPh>
    <rPh sb="19" eb="20">
      <t>ベツ</t>
    </rPh>
    <rPh sb="22" eb="23">
      <t>ミ</t>
    </rPh>
    <rPh sb="23" eb="24">
      <t>セキ</t>
    </rPh>
    <rPh sb="24" eb="25">
      <t>ツイ</t>
    </rPh>
    <rPh sb="25" eb="26">
      <t>ゾウ</t>
    </rPh>
    <rPh sb="26" eb="27">
      <t>ベツ</t>
    </rPh>
    <rPh sb="29" eb="31">
      <t>センパク</t>
    </rPh>
    <rPh sb="32" eb="34">
      <t>ツミニ</t>
    </rPh>
    <rPh sb="34" eb="35">
      <t>ベツ</t>
    </rPh>
    <phoneticPr fontId="1"/>
  </si>
  <si>
    <t>　　　　　　　　　　　　　　 救助区分別
　　　　　　　　　    　　　　　 　船種別
 距岸別
 トン数階層別（総トン数）</t>
    <rPh sb="15" eb="17">
      <t>キュウジョ</t>
    </rPh>
    <rPh sb="17" eb="19">
      <t>クブン</t>
    </rPh>
    <rPh sb="19" eb="20">
      <t>ベツ</t>
    </rPh>
    <rPh sb="41" eb="42">
      <t>センシュ</t>
    </rPh>
    <rPh sb="42" eb="43">
      <t>シュルイ</t>
    </rPh>
    <rPh sb="43" eb="44">
      <t>ベツ</t>
    </rPh>
    <rPh sb="46" eb="47">
      <t>キョリ</t>
    </rPh>
    <rPh sb="47" eb="48">
      <t>キシ</t>
    </rPh>
    <rPh sb="48" eb="49">
      <t>ベツ</t>
    </rPh>
    <rPh sb="53" eb="54">
      <t>カズ</t>
    </rPh>
    <rPh sb="54" eb="56">
      <t>カイソウ</t>
    </rPh>
    <rPh sb="56" eb="57">
      <t>ベツ</t>
    </rPh>
    <rPh sb="58" eb="59">
      <t>ソウ</t>
    </rPh>
    <rPh sb="61" eb="62">
      <t>カズ</t>
    </rPh>
    <phoneticPr fontId="1"/>
  </si>
  <si>
    <t>-</t>
  </si>
  <si>
    <t>検算用</t>
    <rPh sb="0" eb="2">
      <t>ケンザン</t>
    </rPh>
    <rPh sb="2" eb="3">
      <t>ヨウ</t>
    </rPh>
    <phoneticPr fontId="1"/>
  </si>
  <si>
    <t>その他
（マリレ事故）</t>
    <rPh sb="2" eb="3">
      <t>タ</t>
    </rPh>
    <rPh sb="8" eb="10">
      <t>ジコ</t>
    </rPh>
    <phoneticPr fontId="1"/>
  </si>
  <si>
    <t>その他（マリレ事故(死亡不明))</t>
    <rPh sb="2" eb="3">
      <t>タ</t>
    </rPh>
    <rPh sb="7" eb="9">
      <t>ジコ</t>
    </rPh>
    <rPh sb="10" eb="12">
      <t>シボウ</t>
    </rPh>
    <rPh sb="12" eb="14">
      <t>フメイ</t>
    </rPh>
    <phoneticPr fontId="1"/>
  </si>
  <si>
    <t>その他(マリレ以外事故)</t>
    <rPh sb="2" eb="3">
      <t>タ</t>
    </rPh>
    <rPh sb="7" eb="9">
      <t>イガイ</t>
    </rPh>
    <rPh sb="9" eb="11">
      <t>ジコ</t>
    </rPh>
    <phoneticPr fontId="1"/>
  </si>
  <si>
    <t>その他(マリレ以外事故(死亡不明))</t>
    <rPh sb="2" eb="3">
      <t>タ</t>
    </rPh>
    <rPh sb="7" eb="9">
      <t>イガイ</t>
    </rPh>
    <rPh sb="9" eb="11">
      <t>ジコ</t>
    </rPh>
    <rPh sb="12" eb="14">
      <t>シボウ</t>
    </rPh>
    <rPh sb="14" eb="16">
      <t>フメイ</t>
    </rPh>
    <phoneticPr fontId="1"/>
  </si>
  <si>
    <t>漁船</t>
    <rPh sb="0" eb="2">
      <t>ギョセン</t>
    </rPh>
    <phoneticPr fontId="1"/>
  </si>
  <si>
    <t>（単位：隻）</t>
    <rPh sb="1" eb="3">
      <t>タンイ</t>
    </rPh>
    <rPh sb="4" eb="5">
      <t>セキ</t>
    </rPh>
    <phoneticPr fontId="1"/>
  </si>
  <si>
    <t>計</t>
    <rPh sb="0" eb="1">
      <t>ケイ</t>
    </rPh>
    <phoneticPr fontId="1"/>
  </si>
  <si>
    <t>人</t>
    <rPh sb="0" eb="1">
      <t>ヒト</t>
    </rPh>
    <phoneticPr fontId="1"/>
  </si>
  <si>
    <t>50
～
100
海
里</t>
    <rPh sb="9" eb="12">
      <t>カイリ</t>
    </rPh>
    <phoneticPr fontId="1"/>
  </si>
  <si>
    <t>20
～
50
海
里</t>
    <rPh sb="8" eb="11">
      <t>カイリ</t>
    </rPh>
    <phoneticPr fontId="1"/>
  </si>
  <si>
    <t>２　要救助海難発生地点距岸別調</t>
    <rPh sb="2" eb="3">
      <t>ヨウ</t>
    </rPh>
    <rPh sb="3" eb="5">
      <t>キュウジョ</t>
    </rPh>
    <rPh sb="5" eb="7">
      <t>カイナン</t>
    </rPh>
    <rPh sb="7" eb="9">
      <t>ハッセイ</t>
    </rPh>
    <rPh sb="9" eb="11">
      <t>チテン</t>
    </rPh>
    <rPh sb="11" eb="12">
      <t>キョリ</t>
    </rPh>
    <rPh sb="12" eb="13">
      <t>キシ</t>
    </rPh>
    <rPh sb="13" eb="14">
      <t>ベツ</t>
    </rPh>
    <rPh sb="14" eb="15">
      <t>シラ</t>
    </rPh>
    <phoneticPr fontId="1"/>
  </si>
  <si>
    <t>自力入港</t>
    <rPh sb="0" eb="2">
      <t>ジリキ</t>
    </rPh>
    <rPh sb="2" eb="4">
      <t>ニュウコウ</t>
    </rPh>
    <phoneticPr fontId="1"/>
  </si>
  <si>
    <t>全損・行方不明</t>
    <rPh sb="0" eb="2">
      <t>ゼンソン</t>
    </rPh>
    <rPh sb="3" eb="4">
      <t>イ</t>
    </rPh>
    <rPh sb="4" eb="5">
      <t>カタ</t>
    </rPh>
    <rPh sb="5" eb="7">
      <t>フメイ</t>
    </rPh>
    <phoneticPr fontId="1"/>
  </si>
  <si>
    <t>合　　　　計</t>
    <rPh sb="0" eb="6">
      <t>ゴウケイ</t>
    </rPh>
    <phoneticPr fontId="1"/>
  </si>
  <si>
    <t>５トン未満</t>
    <rPh sb="3" eb="5">
      <t>ミマン</t>
    </rPh>
    <phoneticPr fontId="1"/>
  </si>
  <si>
    <t>３海里未満</t>
    <rPh sb="3" eb="5">
      <t>ミマン</t>
    </rPh>
    <phoneticPr fontId="1"/>
  </si>
  <si>
    <t>100
～
200
海
里</t>
    <rPh sb="10" eb="13">
      <t>カイリ</t>
    </rPh>
    <phoneticPr fontId="1"/>
  </si>
  <si>
    <t>200
～
500
海
里</t>
    <rPh sb="10" eb="13">
      <t>カイリ</t>
    </rPh>
    <phoneticPr fontId="1"/>
  </si>
  <si>
    <t>海上保安庁</t>
    <rPh sb="0" eb="2">
      <t>カイジョウ</t>
    </rPh>
    <rPh sb="2" eb="5">
      <t>ホアンチョウ</t>
    </rPh>
    <phoneticPr fontId="1"/>
  </si>
  <si>
    <t>隻</t>
    <rPh sb="0" eb="1">
      <t>セキ</t>
    </rPh>
    <phoneticPr fontId="1"/>
  </si>
  <si>
    <t>総トン数</t>
    <rPh sb="0" eb="1">
      <t>ソウ</t>
    </rPh>
    <rPh sb="3" eb="4">
      <t>スウ</t>
    </rPh>
    <phoneticPr fontId="1"/>
  </si>
  <si>
    <t>(注)　平成12年までは、乗船者が病気等により死亡し、船舶が漂流等した場合も海難における
　　　死亡者として計上していたが、平成13年からは人身事故に計上している。
　　　(　)内は、平成12年までの計上方法による数値である。</t>
    <rPh sb="1" eb="2">
      <t>チュウ</t>
    </rPh>
    <rPh sb="4" eb="6">
      <t>ヘイセイ</t>
    </rPh>
    <rPh sb="8" eb="9">
      <t>ネン</t>
    </rPh>
    <rPh sb="13" eb="16">
      <t>ジョウセンシャ</t>
    </rPh>
    <rPh sb="17" eb="19">
      <t>ビョウキ</t>
    </rPh>
    <rPh sb="19" eb="20">
      <t>ナド</t>
    </rPh>
    <rPh sb="23" eb="25">
      <t>シボウ</t>
    </rPh>
    <rPh sb="27" eb="29">
      <t>センパク</t>
    </rPh>
    <rPh sb="30" eb="32">
      <t>ヒョウリュウ</t>
    </rPh>
    <rPh sb="32" eb="33">
      <t>ナド</t>
    </rPh>
    <rPh sb="35" eb="37">
      <t>バアイ</t>
    </rPh>
    <rPh sb="38" eb="40">
      <t>カイナン</t>
    </rPh>
    <rPh sb="48" eb="50">
      <t>シボウ</t>
    </rPh>
    <rPh sb="50" eb="51">
      <t>シャ</t>
    </rPh>
    <rPh sb="54" eb="56">
      <t>ケイジョウ</t>
    </rPh>
    <rPh sb="62" eb="64">
      <t>ヘイセイ</t>
    </rPh>
    <rPh sb="66" eb="67">
      <t>ネン</t>
    </rPh>
    <rPh sb="70" eb="72">
      <t>ジンシン</t>
    </rPh>
    <rPh sb="72" eb="74">
      <t>ジコ</t>
    </rPh>
    <rPh sb="75" eb="77">
      <t>ケイジョウ</t>
    </rPh>
    <rPh sb="89" eb="90">
      <t>ナイ</t>
    </rPh>
    <rPh sb="92" eb="94">
      <t>ヘイセイ</t>
    </rPh>
    <rPh sb="96" eb="97">
      <t>ネン</t>
    </rPh>
    <rPh sb="100" eb="102">
      <t>ケイジョウ</t>
    </rPh>
    <rPh sb="102" eb="104">
      <t>ホウホウ</t>
    </rPh>
    <rPh sb="107" eb="109">
      <t>スウチ</t>
    </rPh>
    <phoneticPr fontId="1"/>
  </si>
  <si>
    <t>１　要救助海難発生救助状況比較表（対前年比）</t>
    <rPh sb="2" eb="3">
      <t>ヨウ</t>
    </rPh>
    <rPh sb="3" eb="5">
      <t>キュウジョ</t>
    </rPh>
    <rPh sb="5" eb="7">
      <t>カイナン</t>
    </rPh>
    <rPh sb="7" eb="9">
      <t>ハッセイ</t>
    </rPh>
    <rPh sb="9" eb="11">
      <t>キュウジョ</t>
    </rPh>
    <rPh sb="11" eb="13">
      <t>ジョウキョウ</t>
    </rPh>
    <rPh sb="13" eb="15">
      <t>ヒカク</t>
    </rPh>
    <rPh sb="15" eb="16">
      <t>ヒョウ</t>
    </rPh>
    <rPh sb="17" eb="18">
      <t>タイ</t>
    </rPh>
    <rPh sb="18" eb="20">
      <t>ゼンネン</t>
    </rPh>
    <rPh sb="20" eb="21">
      <t>ヒ</t>
    </rPh>
    <phoneticPr fontId="1"/>
  </si>
  <si>
    <t>区　　　分</t>
    <rPh sb="0" eb="5">
      <t>クブン</t>
    </rPh>
    <phoneticPr fontId="1"/>
  </si>
  <si>
    <t>本　　　年</t>
    <rPh sb="0" eb="5">
      <t>ホンネン</t>
    </rPh>
    <phoneticPr fontId="1"/>
  </si>
  <si>
    <t>前　　　年</t>
    <rPh sb="0" eb="1">
      <t>マエ</t>
    </rPh>
    <rPh sb="1" eb="5">
      <t>ホンネン</t>
    </rPh>
    <phoneticPr fontId="1"/>
  </si>
  <si>
    <t>対前年比</t>
    <rPh sb="0" eb="1">
      <t>タイ</t>
    </rPh>
    <rPh sb="1" eb="3">
      <t>ゼンネン</t>
    </rPh>
    <rPh sb="3" eb="4">
      <t>ヒ</t>
    </rPh>
    <phoneticPr fontId="1"/>
  </si>
  <si>
    <t xml:space="preserve">
要救助海難発生数</t>
    <rPh sb="1" eb="2">
      <t>ヨウキュウ</t>
    </rPh>
    <rPh sb="2" eb="4">
      <t>キュウジョ</t>
    </rPh>
    <rPh sb="4" eb="6">
      <t>カイナン</t>
    </rPh>
    <rPh sb="6" eb="8">
      <t>ハッセイ</t>
    </rPh>
    <rPh sb="8" eb="9">
      <t>カズ</t>
    </rPh>
    <phoneticPr fontId="1"/>
  </si>
  <si>
    <t>総トン数</t>
    <rPh sb="0" eb="1">
      <t>ソウ</t>
    </rPh>
    <rPh sb="3" eb="4">
      <t>カズ</t>
    </rPh>
    <phoneticPr fontId="1"/>
  </si>
  <si>
    <t>当庁以外のものの救助</t>
    <rPh sb="0" eb="2">
      <t>トウチョウ</t>
    </rPh>
    <rPh sb="2" eb="4">
      <t>イガイ</t>
    </rPh>
    <rPh sb="8" eb="10">
      <t>キュウジョ</t>
    </rPh>
    <phoneticPr fontId="1"/>
  </si>
  <si>
    <t>合　　　計</t>
    <rPh sb="0" eb="5">
      <t>ゴウケイ</t>
    </rPh>
    <phoneticPr fontId="1"/>
  </si>
  <si>
    <t>３　要救助海難種別調</t>
    <rPh sb="2" eb="3">
      <t>ヨウ</t>
    </rPh>
    <rPh sb="3" eb="5">
      <t>キュウジョ</t>
    </rPh>
    <rPh sb="5" eb="7">
      <t>カイナン</t>
    </rPh>
    <rPh sb="7" eb="8">
      <t>シュ</t>
    </rPh>
    <rPh sb="8" eb="9">
      <t>ベツ</t>
    </rPh>
    <rPh sb="9" eb="10">
      <t>シラ</t>
    </rPh>
    <phoneticPr fontId="1"/>
  </si>
  <si>
    <t>合　計</t>
    <rPh sb="0" eb="3">
      <t>ゴウケイ</t>
    </rPh>
    <phoneticPr fontId="1"/>
  </si>
  <si>
    <t>衝　突</t>
    <rPh sb="0" eb="3">
      <t>ショウトツ</t>
    </rPh>
    <phoneticPr fontId="1"/>
  </si>
  <si>
    <t>乗揚げ</t>
    <rPh sb="0" eb="2">
      <t>ノリア</t>
    </rPh>
    <phoneticPr fontId="1"/>
  </si>
  <si>
    <t>機関故障</t>
    <rPh sb="0" eb="2">
      <t>キカン</t>
    </rPh>
    <rPh sb="2" eb="4">
      <t>コショウ</t>
    </rPh>
    <phoneticPr fontId="1"/>
  </si>
  <si>
    <t>火　災</t>
    <rPh sb="0" eb="3">
      <t>カサイ</t>
    </rPh>
    <phoneticPr fontId="1"/>
  </si>
  <si>
    <t>爆　発</t>
    <rPh sb="0" eb="3">
      <t>バクハツ</t>
    </rPh>
    <phoneticPr fontId="1"/>
  </si>
  <si>
    <t>浸　水</t>
    <rPh sb="0" eb="3">
      <t>シンスイ</t>
    </rPh>
    <phoneticPr fontId="1"/>
  </si>
  <si>
    <t>転　覆</t>
    <rPh sb="0" eb="3">
      <t>テンプク</t>
    </rPh>
    <phoneticPr fontId="1"/>
  </si>
  <si>
    <t>推進器障害</t>
    <rPh sb="0" eb="3">
      <t>スイシンキ</t>
    </rPh>
    <rPh sb="3" eb="5">
      <t>ショウガイ</t>
    </rPh>
    <phoneticPr fontId="1"/>
  </si>
  <si>
    <t>舵故障</t>
    <rPh sb="0" eb="1">
      <t>カジ</t>
    </rPh>
    <rPh sb="1" eb="3">
      <t>コショウ</t>
    </rPh>
    <phoneticPr fontId="1"/>
  </si>
  <si>
    <t>行方不明</t>
    <rPh sb="0" eb="1">
      <t>イ</t>
    </rPh>
    <rPh sb="1" eb="2">
      <t>カタ</t>
    </rPh>
    <rPh sb="2" eb="4">
      <t>フメイ</t>
    </rPh>
    <phoneticPr fontId="1"/>
  </si>
  <si>
    <t>その他</t>
    <rPh sb="0" eb="3">
      <t>ソノタ</t>
    </rPh>
    <phoneticPr fontId="1"/>
  </si>
  <si>
    <t>3,000トン
以上</t>
    <rPh sb="8" eb="10">
      <t>イジョウ</t>
    </rPh>
    <phoneticPr fontId="1"/>
  </si>
  <si>
    <t>一般船舶</t>
    <rPh sb="0" eb="2">
      <t>イッパン</t>
    </rPh>
    <rPh sb="2" eb="4">
      <t>センパク</t>
    </rPh>
    <phoneticPr fontId="1"/>
  </si>
  <si>
    <t>漁　　　　船</t>
    <rPh sb="0" eb="6">
      <t>ギョセン</t>
    </rPh>
    <phoneticPr fontId="1"/>
  </si>
  <si>
    <t>合　　計</t>
    <rPh sb="0" eb="4">
      <t>ゴウケイ</t>
    </rPh>
    <phoneticPr fontId="1"/>
  </si>
  <si>
    <t>５　要救助海難船舶見積価格調</t>
    <rPh sb="2" eb="3">
      <t>ヨウ</t>
    </rPh>
    <rPh sb="3" eb="5">
      <t>キュウジョ</t>
    </rPh>
    <rPh sb="5" eb="7">
      <t>カイナン</t>
    </rPh>
    <rPh sb="7" eb="9">
      <t>センパク</t>
    </rPh>
    <rPh sb="9" eb="11">
      <t>ミツ</t>
    </rPh>
    <rPh sb="11" eb="13">
      <t>カカク</t>
    </rPh>
    <rPh sb="13" eb="14">
      <t>シラ</t>
    </rPh>
    <phoneticPr fontId="1"/>
  </si>
  <si>
    <t>一 般 船 舶</t>
    <rPh sb="0" eb="3">
      <t>イッパン</t>
    </rPh>
    <rPh sb="4" eb="7">
      <t>センパク</t>
    </rPh>
    <phoneticPr fontId="1"/>
  </si>
  <si>
    <t>漁　　船</t>
    <rPh sb="0" eb="4">
      <t>ギョセン</t>
    </rPh>
    <phoneticPr fontId="1"/>
  </si>
  <si>
    <t>総見積価格</t>
    <rPh sb="0" eb="1">
      <t>ソウ</t>
    </rPh>
    <rPh sb="1" eb="3">
      <t>ミツ</t>
    </rPh>
    <rPh sb="3" eb="5">
      <t>カカク</t>
    </rPh>
    <phoneticPr fontId="1"/>
  </si>
  <si>
    <t>船　舶</t>
    <rPh sb="0" eb="3">
      <t>センパク</t>
    </rPh>
    <phoneticPr fontId="1"/>
  </si>
  <si>
    <t>積　荷</t>
    <rPh sb="0" eb="3">
      <t>ツミニ</t>
    </rPh>
    <phoneticPr fontId="1"/>
  </si>
  <si>
    <t>救助見積価格</t>
    <rPh sb="0" eb="2">
      <t>キュウジョ</t>
    </rPh>
    <rPh sb="2" eb="4">
      <t>ミツ</t>
    </rPh>
    <rPh sb="4" eb="6">
      <t>カカク</t>
    </rPh>
    <phoneticPr fontId="1"/>
  </si>
  <si>
    <t>海上保安庁
以外</t>
    <rPh sb="0" eb="2">
      <t>カイジョウ</t>
    </rPh>
    <rPh sb="2" eb="5">
      <t>ホアンチョウ</t>
    </rPh>
    <rPh sb="6" eb="8">
      <t>イガイ</t>
    </rPh>
    <phoneticPr fontId="1"/>
  </si>
  <si>
    <t>損失見積価格</t>
    <rPh sb="0" eb="2">
      <t>ソンシツ</t>
    </rPh>
    <rPh sb="2" eb="4">
      <t>ミツ</t>
    </rPh>
    <rPh sb="4" eb="6">
      <t>カカク</t>
    </rPh>
    <phoneticPr fontId="1"/>
  </si>
  <si>
    <t>第二管区</t>
  </si>
  <si>
    <t>第三管区</t>
  </si>
  <si>
    <t>第四管区</t>
  </si>
  <si>
    <t>第五管区</t>
  </si>
  <si>
    <t>第六管区</t>
  </si>
  <si>
    <t>第七管区</t>
  </si>
  <si>
    <t>第八管区</t>
  </si>
  <si>
    <t>第九管区</t>
  </si>
  <si>
    <t>第十管区</t>
  </si>
  <si>
    <t>第十一管区</t>
  </si>
  <si>
    <t>６　人身事故発生救助状況</t>
    <rPh sb="2" eb="4">
      <t>ジンシン</t>
    </rPh>
    <rPh sb="4" eb="6">
      <t>ジコ</t>
    </rPh>
    <rPh sb="6" eb="8">
      <t>ハッセイ</t>
    </rPh>
    <rPh sb="8" eb="10">
      <t>キュウジョ</t>
    </rPh>
    <rPh sb="10" eb="12">
      <t>ジョウキョウ</t>
    </rPh>
    <phoneticPr fontId="1"/>
  </si>
  <si>
    <t>　（１）　管区別人身事故発生救助状況</t>
    <rPh sb="5" eb="7">
      <t>カンク</t>
    </rPh>
    <rPh sb="7" eb="8">
      <t>ベツ</t>
    </rPh>
    <rPh sb="8" eb="10">
      <t>ジンシン</t>
    </rPh>
    <rPh sb="10" eb="12">
      <t>ジコ</t>
    </rPh>
    <rPh sb="12" eb="14">
      <t>ハッセイ</t>
    </rPh>
    <rPh sb="14" eb="16">
      <t>キュウジョ</t>
    </rPh>
    <rPh sb="16" eb="18">
      <t>ジョウキョウ</t>
    </rPh>
    <phoneticPr fontId="1"/>
  </si>
  <si>
    <t>（単位：人）</t>
    <rPh sb="1" eb="3">
      <t>タンイ</t>
    </rPh>
    <rPh sb="4" eb="5">
      <t>ヒト</t>
    </rPh>
    <phoneticPr fontId="1"/>
  </si>
  <si>
    <t>海難によらない乗船者の事故</t>
    <rPh sb="0" eb="2">
      <t>カイナン</t>
    </rPh>
    <rPh sb="7" eb="8">
      <t>ジョウセン</t>
    </rPh>
    <rPh sb="8" eb="9">
      <t>フネ</t>
    </rPh>
    <rPh sb="9" eb="10">
      <t>モノ</t>
    </rPh>
    <rPh sb="11" eb="13">
      <t>ジコ</t>
    </rPh>
    <phoneticPr fontId="1"/>
  </si>
  <si>
    <t>海 浜 事 故 等</t>
    <rPh sb="0" eb="3">
      <t>カイヒン</t>
    </rPh>
    <rPh sb="4" eb="7">
      <t>ジコ</t>
    </rPh>
    <rPh sb="8" eb="9">
      <t>ナド</t>
    </rPh>
    <phoneticPr fontId="1"/>
  </si>
  <si>
    <t>救　助　人　数</t>
    <rPh sb="0" eb="3">
      <t>キュウジョ</t>
    </rPh>
    <rPh sb="4" eb="7">
      <t>ニンズウ</t>
    </rPh>
    <phoneticPr fontId="1"/>
  </si>
  <si>
    <t>自力
救助</t>
    <rPh sb="0" eb="2">
      <t>ジリキ</t>
    </rPh>
    <rPh sb="3" eb="5">
      <t>キュウジョ</t>
    </rPh>
    <phoneticPr fontId="1"/>
  </si>
  <si>
    <t>小　計</t>
    <rPh sb="0" eb="3">
      <t>ショウケイ</t>
    </rPh>
    <phoneticPr fontId="1"/>
  </si>
  <si>
    <t>海上
保安庁
救助</t>
    <rPh sb="0" eb="2">
      <t>カイジョウ</t>
    </rPh>
    <rPh sb="3" eb="6">
      <t>ホアンチョウ</t>
    </rPh>
    <rPh sb="7" eb="9">
      <t>キュウジョ</t>
    </rPh>
    <phoneticPr fontId="1"/>
  </si>
  <si>
    <t>海上
保安庁
以外
救助</t>
    <rPh sb="0" eb="2">
      <t>カイジョウ</t>
    </rPh>
    <rPh sb="3" eb="6">
      <t>ホアンチョウ</t>
    </rPh>
    <rPh sb="7" eb="9">
      <t>イガイ</t>
    </rPh>
    <rPh sb="10" eb="12">
      <t>キュウジョ</t>
    </rPh>
    <phoneticPr fontId="1"/>
  </si>
  <si>
    <t>第一管区</t>
    <rPh sb="0" eb="2">
      <t>ダイイチ</t>
    </rPh>
    <rPh sb="2" eb="4">
      <t>カンク</t>
    </rPh>
    <phoneticPr fontId="1"/>
  </si>
  <si>
    <t>12
～
20
海
里</t>
    <rPh sb="8" eb="11">
      <t>カイリ</t>
    </rPh>
    <phoneticPr fontId="1"/>
  </si>
  <si>
    <t>　（２）　海難によらない乗船者の事故内容別調　</t>
    <rPh sb="5" eb="7">
      <t>カイナン</t>
    </rPh>
    <rPh sb="12" eb="14">
      <t>ジョウセン</t>
    </rPh>
    <rPh sb="14" eb="15">
      <t>モノ</t>
    </rPh>
    <rPh sb="16" eb="18">
      <t>ジコ</t>
    </rPh>
    <rPh sb="18" eb="20">
      <t>ナイヨウ</t>
    </rPh>
    <rPh sb="20" eb="21">
      <t>ベツ</t>
    </rPh>
    <rPh sb="21" eb="22">
      <t>シラ</t>
    </rPh>
    <phoneticPr fontId="1"/>
  </si>
  <si>
    <t>海中転落</t>
    <rPh sb="0" eb="2">
      <t>カイチュウ</t>
    </rPh>
    <rPh sb="2" eb="4">
      <t>テンラク</t>
    </rPh>
    <phoneticPr fontId="1"/>
  </si>
  <si>
    <t>負　　傷</t>
    <rPh sb="0" eb="4">
      <t>フショウ</t>
    </rPh>
    <phoneticPr fontId="1"/>
  </si>
  <si>
    <t>病　　気</t>
    <rPh sb="0" eb="4">
      <t>ビョウキ</t>
    </rPh>
    <phoneticPr fontId="1"/>
  </si>
  <si>
    <t>中　　毒</t>
    <rPh sb="0" eb="4">
      <t>チュウドク</t>
    </rPh>
    <phoneticPr fontId="1"/>
  </si>
  <si>
    <t>自　　殺</t>
    <rPh sb="0" eb="4">
      <t>ジサツ</t>
    </rPh>
    <phoneticPr fontId="1"/>
  </si>
  <si>
    <t>港　内</t>
    <rPh sb="0" eb="1">
      <t>ミナト</t>
    </rPh>
    <rPh sb="2" eb="3">
      <t>ナイ</t>
    </rPh>
    <phoneticPr fontId="1"/>
  </si>
  <si>
    <t>500
海
里
以
遠</t>
    <rPh sb="4" eb="7">
      <t>カイリ</t>
    </rPh>
    <rPh sb="8" eb="10">
      <t>イジョウ</t>
    </rPh>
    <rPh sb="10" eb="11">
      <t>トオ</t>
    </rPh>
    <phoneticPr fontId="1"/>
  </si>
  <si>
    <t>２月</t>
  </si>
  <si>
    <t>４月</t>
  </si>
  <si>
    <t>５月</t>
  </si>
  <si>
    <t>６月</t>
  </si>
  <si>
    <t>７月</t>
  </si>
  <si>
    <t>８月</t>
  </si>
  <si>
    <t>９月</t>
  </si>
  <si>
    <t>１０月</t>
  </si>
  <si>
    <t>１１月</t>
  </si>
  <si>
    <t>１２月</t>
  </si>
  <si>
    <t>釣中</t>
    <rPh sb="0" eb="1">
      <t>ツリ</t>
    </rPh>
    <rPh sb="1" eb="2">
      <t>ナカ</t>
    </rPh>
    <phoneticPr fontId="1"/>
  </si>
  <si>
    <t>救　　助　　数</t>
    <rPh sb="0" eb="4">
      <t>キュウジョ</t>
    </rPh>
    <rPh sb="6" eb="7">
      <t>カズ</t>
    </rPh>
    <phoneticPr fontId="1"/>
  </si>
  <si>
    <t>海上保安庁</t>
    <rPh sb="0" eb="2">
      <t>カイジョウ</t>
    </rPh>
    <rPh sb="2" eb="4">
      <t>ホアン</t>
    </rPh>
    <rPh sb="4" eb="5">
      <t>チョウ</t>
    </rPh>
    <phoneticPr fontId="1"/>
  </si>
  <si>
    <t>海上保安庁以外</t>
    <rPh sb="0" eb="2">
      <t>カイジョウ</t>
    </rPh>
    <rPh sb="2" eb="5">
      <t>ホアンチョウ</t>
    </rPh>
    <rPh sb="5" eb="7">
      <t>イガイ</t>
    </rPh>
    <phoneticPr fontId="1"/>
  </si>
  <si>
    <t>一般
船舶</t>
    <rPh sb="0" eb="2">
      <t>イッパン</t>
    </rPh>
    <rPh sb="3" eb="5">
      <t>センパク</t>
    </rPh>
    <phoneticPr fontId="1"/>
  </si>
  <si>
    <t>3,000トン以上</t>
    <rPh sb="7" eb="9">
      <t>イジョウ</t>
    </rPh>
    <phoneticPr fontId="1"/>
  </si>
  <si>
    <t>港　　　　内</t>
    <rPh sb="0" eb="1">
      <t>ミナト</t>
    </rPh>
    <rPh sb="5" eb="6">
      <t>ナイ</t>
    </rPh>
    <phoneticPr fontId="1"/>
  </si>
  <si>
    <t>500
海
里
以
上</t>
    <rPh sb="4" eb="7">
      <t>カイリ</t>
    </rPh>
    <rPh sb="8" eb="11">
      <t>イジョウ</t>
    </rPh>
    <phoneticPr fontId="1"/>
  </si>
  <si>
    <t>不　　　　詳</t>
    <rPh sb="0" eb="1">
      <t>フ</t>
    </rPh>
    <rPh sb="5" eb="6">
      <t>クワ</t>
    </rPh>
    <phoneticPr fontId="1"/>
  </si>
  <si>
    <t>４　航路別要救助海難発生状況</t>
    <rPh sb="2" eb="4">
      <t>コウロ</t>
    </rPh>
    <rPh sb="4" eb="5">
      <t>ベツ</t>
    </rPh>
    <rPh sb="5" eb="6">
      <t>ヨウ</t>
    </rPh>
    <rPh sb="6" eb="8">
      <t>キュウジョ</t>
    </rPh>
    <rPh sb="8" eb="10">
      <t>カイナン</t>
    </rPh>
    <rPh sb="10" eb="12">
      <t>ハッセイ</t>
    </rPh>
    <rPh sb="12" eb="14">
      <t>ジョウキョウ</t>
    </rPh>
    <phoneticPr fontId="1"/>
  </si>
  <si>
    <t>衝　　突</t>
    <rPh sb="0" eb="4">
      <t>ショウトツ</t>
    </rPh>
    <phoneticPr fontId="1"/>
  </si>
  <si>
    <t>漁　船</t>
    <rPh sb="0" eb="3">
      <t>ギョセン</t>
    </rPh>
    <phoneticPr fontId="1"/>
  </si>
  <si>
    <t>浦賀水道航路</t>
    <rPh sb="0" eb="2">
      <t>ウラガ</t>
    </rPh>
    <rPh sb="2" eb="4">
      <t>スイドウ</t>
    </rPh>
    <rPh sb="4" eb="6">
      <t>コウロ</t>
    </rPh>
    <phoneticPr fontId="1"/>
  </si>
  <si>
    <t>中ノ瀬航路</t>
    <rPh sb="0" eb="3">
      <t>ナカノセ</t>
    </rPh>
    <rPh sb="3" eb="5">
      <t>コウロ</t>
    </rPh>
    <phoneticPr fontId="1"/>
  </si>
  <si>
    <t>伊良湖水道航路</t>
    <rPh sb="0" eb="2">
      <t>イラコ</t>
    </rPh>
    <rPh sb="2" eb="3">
      <t>ミズウミ</t>
    </rPh>
    <rPh sb="3" eb="4">
      <t>スイドウ</t>
    </rPh>
    <rPh sb="4" eb="5">
      <t>ミチ</t>
    </rPh>
    <rPh sb="5" eb="7">
      <t>コウロ</t>
    </rPh>
    <phoneticPr fontId="1"/>
  </si>
  <si>
    <t>明石海峡航路</t>
    <rPh sb="0" eb="2">
      <t>アカシ</t>
    </rPh>
    <rPh sb="2" eb="4">
      <t>カイキョウ</t>
    </rPh>
    <rPh sb="4" eb="6">
      <t>コウロ</t>
    </rPh>
    <phoneticPr fontId="1"/>
  </si>
  <si>
    <t>来島海峡航路</t>
    <rPh sb="0" eb="2">
      <t>クルシマ</t>
    </rPh>
    <rPh sb="2" eb="4">
      <t>カイキョウ</t>
    </rPh>
    <rPh sb="4" eb="6">
      <t>コウロ</t>
    </rPh>
    <phoneticPr fontId="1"/>
  </si>
  <si>
    <t>（単位：千円）</t>
    <rPh sb="1" eb="3">
      <t>タンイ</t>
    </rPh>
    <rPh sb="4" eb="5">
      <t>セン</t>
    </rPh>
    <rPh sb="5" eb="6">
      <t>エン</t>
    </rPh>
    <phoneticPr fontId="1"/>
  </si>
  <si>
    <t>　（３）　海浜事故等の事故内容別調　</t>
    <rPh sb="5" eb="7">
      <t>カイヒン</t>
    </rPh>
    <rPh sb="7" eb="9">
      <t>ジコ</t>
    </rPh>
    <rPh sb="9" eb="10">
      <t>ナド</t>
    </rPh>
    <rPh sb="11" eb="13">
      <t>ジコ</t>
    </rPh>
    <rPh sb="13" eb="15">
      <t>ナイヨウ</t>
    </rPh>
    <rPh sb="15" eb="16">
      <t>ベツ</t>
    </rPh>
    <rPh sb="16" eb="17">
      <t>シラ</t>
    </rPh>
    <phoneticPr fontId="1"/>
  </si>
  <si>
    <t>　　イ　管区別調</t>
    <rPh sb="4" eb="6">
      <t>カンク</t>
    </rPh>
    <rPh sb="6" eb="7">
      <t>ベツ</t>
    </rPh>
    <rPh sb="7" eb="8">
      <t>シラ</t>
    </rPh>
    <phoneticPr fontId="1"/>
  </si>
  <si>
    <t>遊泳中</t>
    <rPh sb="0" eb="2">
      <t>ユウエイ</t>
    </rPh>
    <rPh sb="2" eb="3">
      <t>ナカ</t>
    </rPh>
    <phoneticPr fontId="1"/>
  </si>
  <si>
    <t>サーフィン中</t>
    <rPh sb="5" eb="6">
      <t>ナカ</t>
    </rPh>
    <phoneticPr fontId="1"/>
  </si>
  <si>
    <t>ボード
セーリング中</t>
    <rPh sb="9" eb="10">
      <t>ナカ</t>
    </rPh>
    <phoneticPr fontId="1"/>
  </si>
  <si>
    <t>スキューバ
ダイビング中</t>
    <rPh sb="11" eb="12">
      <t>ナカ</t>
    </rPh>
    <phoneticPr fontId="1"/>
  </si>
  <si>
    <t>岸壁等から
の転落</t>
    <rPh sb="0" eb="2">
      <t>ガンペキ</t>
    </rPh>
    <rPh sb="2" eb="3">
      <t>ナド</t>
    </rPh>
    <rPh sb="7" eb="9">
      <t>テンラク</t>
    </rPh>
    <phoneticPr fontId="1"/>
  </si>
  <si>
    <t>自　殺</t>
    <rPh sb="0" eb="3">
      <t>ジサツ</t>
    </rPh>
    <phoneticPr fontId="1"/>
  </si>
  <si>
    <t>　　ロ　月　別　調</t>
    <rPh sb="4" eb="5">
      <t>ツキ</t>
    </rPh>
    <rPh sb="6" eb="7">
      <t>ベツ</t>
    </rPh>
    <rPh sb="8" eb="9">
      <t>シラ</t>
    </rPh>
    <phoneticPr fontId="1"/>
  </si>
  <si>
    <t>１月</t>
    <rPh sb="1" eb="2">
      <t>ガツ</t>
    </rPh>
    <phoneticPr fontId="1"/>
  </si>
  <si>
    <t>１　部署別要救助海難発生救助状況</t>
    <rPh sb="2" eb="4">
      <t>ブショ</t>
    </rPh>
    <rPh sb="4" eb="5">
      <t>ベツ</t>
    </rPh>
    <rPh sb="5" eb="6">
      <t>ヨウ</t>
    </rPh>
    <rPh sb="6" eb="8">
      <t>キュウジョ</t>
    </rPh>
    <rPh sb="8" eb="10">
      <t>カイナン</t>
    </rPh>
    <rPh sb="10" eb="12">
      <t>ハッセイ</t>
    </rPh>
    <rPh sb="12" eb="14">
      <t>キュウジョ</t>
    </rPh>
    <rPh sb="14" eb="16">
      <t>ジョウキョウ</t>
    </rPh>
    <phoneticPr fontId="1"/>
  </si>
  <si>
    <t>船　　　　舶</t>
    <rPh sb="0" eb="6">
      <t>センパク</t>
    </rPh>
    <phoneticPr fontId="1"/>
  </si>
  <si>
    <t>人　　　　員</t>
    <rPh sb="0" eb="6">
      <t>ジンイン</t>
    </rPh>
    <phoneticPr fontId="1"/>
  </si>
  <si>
    <t>救　　　助　　　数</t>
    <rPh sb="0" eb="5">
      <t>キュウジョ</t>
    </rPh>
    <rPh sb="8" eb="9">
      <t>カズ</t>
    </rPh>
    <phoneticPr fontId="1"/>
  </si>
  <si>
    <t>全　　　損
行方不明</t>
    <rPh sb="0" eb="5">
      <t>ゼンソン</t>
    </rPh>
    <rPh sb="6" eb="7">
      <t>イ</t>
    </rPh>
    <rPh sb="7" eb="8">
      <t>カタ</t>
    </rPh>
    <rPh sb="8" eb="10">
      <t>フメイ</t>
    </rPh>
    <phoneticPr fontId="1"/>
  </si>
  <si>
    <t>　計　</t>
    <rPh sb="1" eb="2">
      <t>ケイ</t>
    </rPh>
    <phoneticPr fontId="1"/>
  </si>
  <si>
    <t>海上保安庁救助船舶</t>
    <rPh sb="0" eb="2">
      <t>カイジョウ</t>
    </rPh>
    <rPh sb="2" eb="5">
      <t>ホアンチョウ</t>
    </rPh>
    <rPh sb="5" eb="7">
      <t>キュウジョ</t>
    </rPh>
    <rPh sb="7" eb="9">
      <t>センパク</t>
    </rPh>
    <phoneticPr fontId="1"/>
  </si>
  <si>
    <t>海上保安庁以外救助船舶</t>
    <rPh sb="0" eb="2">
      <t>カイジョウ</t>
    </rPh>
    <rPh sb="2" eb="5">
      <t>ホアンチョウ</t>
    </rPh>
    <rPh sb="5" eb="7">
      <t>イガイ</t>
    </rPh>
    <rPh sb="7" eb="9">
      <t>キュウジョ</t>
    </rPh>
    <rPh sb="9" eb="11">
      <t>センパク</t>
    </rPh>
    <phoneticPr fontId="1"/>
  </si>
  <si>
    <t>自力入港船舶</t>
    <rPh sb="0" eb="2">
      <t>ジリキ</t>
    </rPh>
    <rPh sb="2" eb="4">
      <t>ニュウコウ</t>
    </rPh>
    <rPh sb="4" eb="6">
      <t>センパク</t>
    </rPh>
    <phoneticPr fontId="1"/>
  </si>
  <si>
    <t>全損・行方不明船舶</t>
    <rPh sb="0" eb="2">
      <t>ゼンソン</t>
    </rPh>
    <rPh sb="3" eb="4">
      <t>イ</t>
    </rPh>
    <rPh sb="4" eb="5">
      <t>カタ</t>
    </rPh>
    <rPh sb="5" eb="7">
      <t>フメイ</t>
    </rPh>
    <rPh sb="7" eb="9">
      <t>センパク</t>
    </rPh>
    <phoneticPr fontId="1"/>
  </si>
  <si>
    <t>海上保安庁
以　　　　 外</t>
    <rPh sb="0" eb="2">
      <t>カイジョウ</t>
    </rPh>
    <rPh sb="2" eb="5">
      <t>ホアンチョウ</t>
    </rPh>
    <rPh sb="6" eb="13">
      <t>イガイ</t>
    </rPh>
    <phoneticPr fontId="1"/>
  </si>
  <si>
    <t>救助数</t>
    <rPh sb="0" eb="2">
      <t>キュウジョ</t>
    </rPh>
    <rPh sb="2" eb="3">
      <t>カズ</t>
    </rPh>
    <phoneticPr fontId="1"/>
  </si>
  <si>
    <t>自　　救</t>
    <rPh sb="0" eb="1">
      <t>ジ</t>
    </rPh>
    <rPh sb="3" eb="4">
      <t>キュウゴ</t>
    </rPh>
    <phoneticPr fontId="1"/>
  </si>
  <si>
    <t>海上保安庁救助</t>
    <rPh sb="0" eb="2">
      <t>カイジョウ</t>
    </rPh>
    <rPh sb="2" eb="4">
      <t>ホアン</t>
    </rPh>
    <rPh sb="4" eb="5">
      <t>チョウ</t>
    </rPh>
    <rPh sb="5" eb="7">
      <t>キュウジョ</t>
    </rPh>
    <phoneticPr fontId="1"/>
  </si>
  <si>
    <t>海上保安庁以外救助</t>
    <rPh sb="0" eb="2">
      <t>カイジョウ</t>
    </rPh>
    <rPh sb="2" eb="4">
      <t>ホアン</t>
    </rPh>
    <rPh sb="4" eb="5">
      <t>チョウ</t>
    </rPh>
    <rPh sb="5" eb="7">
      <t>イガイ</t>
    </rPh>
    <rPh sb="7" eb="9">
      <t>キュウジョ</t>
    </rPh>
    <phoneticPr fontId="1"/>
  </si>
  <si>
    <t>小計</t>
    <rPh sb="0" eb="2">
      <t>ショウケイ</t>
    </rPh>
    <phoneticPr fontId="1"/>
  </si>
  <si>
    <t>海上保安庁</t>
  </si>
  <si>
    <t>海上保安庁以外</t>
  </si>
  <si>
    <t>第一管区
計</t>
    <rPh sb="0" eb="1">
      <t>ダイ</t>
    </rPh>
    <rPh sb="1" eb="2">
      <t>イチ</t>
    </rPh>
    <rPh sb="2" eb="4">
      <t>カンク</t>
    </rPh>
    <rPh sb="5" eb="6">
      <t>ケイ</t>
    </rPh>
    <phoneticPr fontId="1"/>
  </si>
  <si>
    <t>小　樽</t>
    <rPh sb="0" eb="3">
      <t>オタル</t>
    </rPh>
    <phoneticPr fontId="1"/>
  </si>
  <si>
    <t>留　萌</t>
    <rPh sb="0" eb="3">
      <t>ルモイ</t>
    </rPh>
    <phoneticPr fontId="1"/>
  </si>
  <si>
    <t>稚　内</t>
    <rPh sb="0" eb="3">
      <t>ワッカナイ</t>
    </rPh>
    <phoneticPr fontId="1"/>
  </si>
  <si>
    <t>函　館</t>
    <rPh sb="0" eb="3">
      <t>ハコダテ</t>
    </rPh>
    <phoneticPr fontId="1"/>
  </si>
  <si>
    <t>江　差</t>
    <rPh sb="0" eb="3">
      <t>エサシ</t>
    </rPh>
    <phoneticPr fontId="1"/>
  </si>
  <si>
    <t>瀬　棚</t>
    <rPh sb="0" eb="1">
      <t>セ</t>
    </rPh>
    <rPh sb="2" eb="3">
      <t>タナ</t>
    </rPh>
    <phoneticPr fontId="1"/>
  </si>
  <si>
    <t>室　蘭</t>
    <rPh sb="0" eb="3">
      <t>ムロラン</t>
    </rPh>
    <phoneticPr fontId="1"/>
  </si>
  <si>
    <t>苫小牧</t>
    <rPh sb="0" eb="3">
      <t>トマコマイ</t>
    </rPh>
    <phoneticPr fontId="1"/>
  </si>
  <si>
    <t>浦　河</t>
    <rPh sb="0" eb="3">
      <t>ウラカワ</t>
    </rPh>
    <phoneticPr fontId="1"/>
  </si>
  <si>
    <t>釧　路</t>
    <rPh sb="0" eb="3">
      <t>クシロ</t>
    </rPh>
    <phoneticPr fontId="1"/>
  </si>
  <si>
    <t>広　尾</t>
    <rPh sb="0" eb="3">
      <t>ヒロオ</t>
    </rPh>
    <phoneticPr fontId="1"/>
  </si>
  <si>
    <t>根　室</t>
    <rPh sb="0" eb="3">
      <t>ネムロ</t>
    </rPh>
    <phoneticPr fontId="1"/>
  </si>
  <si>
    <t>羅　臼</t>
    <rPh sb="0" eb="3">
      <t>ラウス</t>
    </rPh>
    <phoneticPr fontId="1"/>
  </si>
  <si>
    <t>花　咲</t>
    <rPh sb="0" eb="3">
      <t>ハナサキ</t>
    </rPh>
    <phoneticPr fontId="1"/>
  </si>
  <si>
    <t>紋　別</t>
    <rPh sb="0" eb="3">
      <t>モンベツ</t>
    </rPh>
    <phoneticPr fontId="1"/>
  </si>
  <si>
    <t>網　走</t>
    <rPh sb="0" eb="3">
      <t>アバシリ</t>
    </rPh>
    <phoneticPr fontId="1"/>
  </si>
  <si>
    <t>第二管区
計</t>
    <rPh sb="0" eb="1">
      <t>ダイ</t>
    </rPh>
    <rPh sb="1" eb="2">
      <t>ニ</t>
    </rPh>
    <rPh sb="2" eb="4">
      <t>カンク</t>
    </rPh>
    <rPh sb="5" eb="6">
      <t>ケイ</t>
    </rPh>
    <phoneticPr fontId="1"/>
  </si>
  <si>
    <t>気仙沼</t>
    <rPh sb="0" eb="3">
      <t>ケセンヌマ</t>
    </rPh>
    <phoneticPr fontId="1"/>
  </si>
  <si>
    <t>石　巻</t>
    <rPh sb="0" eb="3">
      <t>イシノマキ</t>
    </rPh>
    <phoneticPr fontId="1"/>
  </si>
  <si>
    <t>青　森</t>
    <rPh sb="0" eb="3">
      <t>アオモリ</t>
    </rPh>
    <phoneticPr fontId="1"/>
  </si>
  <si>
    <t>八　戸</t>
    <rPh sb="0" eb="3">
      <t>ハチノヘ</t>
    </rPh>
    <phoneticPr fontId="1"/>
  </si>
  <si>
    <t>釜　石</t>
    <rPh sb="0" eb="3">
      <t>カマイシ</t>
    </rPh>
    <phoneticPr fontId="1"/>
  </si>
  <si>
    <t>宮　古</t>
    <rPh sb="0" eb="3">
      <t>ミヤコ</t>
    </rPh>
    <phoneticPr fontId="1"/>
  </si>
  <si>
    <t>秋　田</t>
    <rPh sb="0" eb="3">
      <t>アキタ</t>
    </rPh>
    <phoneticPr fontId="1"/>
  </si>
  <si>
    <t>酒　田</t>
    <rPh sb="0" eb="3">
      <t>サカタ</t>
    </rPh>
    <phoneticPr fontId="1"/>
  </si>
  <si>
    <t>福　島</t>
    <rPh sb="0" eb="1">
      <t>フク</t>
    </rPh>
    <rPh sb="2" eb="3">
      <t>シマ</t>
    </rPh>
    <phoneticPr fontId="1"/>
  </si>
  <si>
    <t>第三管区
計</t>
    <rPh sb="0" eb="1">
      <t>ダイ</t>
    </rPh>
    <rPh sb="1" eb="2">
      <t>サン</t>
    </rPh>
    <rPh sb="2" eb="4">
      <t>カンク</t>
    </rPh>
    <rPh sb="5" eb="6">
      <t>ケイ</t>
    </rPh>
    <phoneticPr fontId="1"/>
  </si>
  <si>
    <t>横　浜</t>
    <rPh sb="0" eb="3">
      <t>ヨコハマ</t>
    </rPh>
    <phoneticPr fontId="1"/>
  </si>
  <si>
    <t>川　崎</t>
    <rPh sb="0" eb="3">
      <t>カワサキ</t>
    </rPh>
    <phoneticPr fontId="1"/>
  </si>
  <si>
    <t>小笠原</t>
    <rPh sb="0" eb="3">
      <t>オガサワラ</t>
    </rPh>
    <phoneticPr fontId="1"/>
  </si>
  <si>
    <t>東　京</t>
    <rPh sb="0" eb="3">
      <t>トウキョウ</t>
    </rPh>
    <phoneticPr fontId="1"/>
  </si>
  <si>
    <t>茨　城</t>
    <rPh sb="0" eb="1">
      <t>イバラ</t>
    </rPh>
    <rPh sb="2" eb="3">
      <t>シロ</t>
    </rPh>
    <phoneticPr fontId="1"/>
  </si>
  <si>
    <t>鹿　島</t>
    <rPh sb="0" eb="3">
      <t>カシマ</t>
    </rPh>
    <phoneticPr fontId="1"/>
  </si>
  <si>
    <t>日　立</t>
    <rPh sb="0" eb="1">
      <t>ヒ</t>
    </rPh>
    <rPh sb="2" eb="3">
      <t>リツ</t>
    </rPh>
    <phoneticPr fontId="1"/>
  </si>
  <si>
    <t>千　葉</t>
    <rPh sb="0" eb="3">
      <t>チバ</t>
    </rPh>
    <phoneticPr fontId="1"/>
  </si>
  <si>
    <t>木更津</t>
    <rPh sb="0" eb="3">
      <t>キサラヅ</t>
    </rPh>
    <phoneticPr fontId="1"/>
  </si>
  <si>
    <t>船　橋</t>
    <rPh sb="0" eb="1">
      <t>フネ</t>
    </rPh>
    <rPh sb="2" eb="3">
      <t>ハシ</t>
    </rPh>
    <phoneticPr fontId="1"/>
  </si>
  <si>
    <t>銚　子</t>
    <rPh sb="0" eb="3">
      <t>チョウシ</t>
    </rPh>
    <phoneticPr fontId="1"/>
  </si>
  <si>
    <t>勝　浦</t>
    <rPh sb="0" eb="3">
      <t>カツウラ</t>
    </rPh>
    <phoneticPr fontId="1"/>
  </si>
  <si>
    <t>横須賀</t>
    <rPh sb="0" eb="3">
      <t>ヨコスカ</t>
    </rPh>
    <phoneticPr fontId="1"/>
  </si>
  <si>
    <t>湘　南</t>
    <rPh sb="0" eb="1">
      <t>ショウ</t>
    </rPh>
    <rPh sb="2" eb="3">
      <t>ミナミ</t>
    </rPh>
    <phoneticPr fontId="1"/>
  </si>
  <si>
    <t>下　田</t>
    <rPh sb="0" eb="3">
      <t>シモダ</t>
    </rPh>
    <phoneticPr fontId="1"/>
  </si>
  <si>
    <t>清　水</t>
    <rPh sb="0" eb="3">
      <t>シミズ</t>
    </rPh>
    <phoneticPr fontId="1"/>
  </si>
  <si>
    <t>御前崎</t>
    <rPh sb="0" eb="3">
      <t>オマエザキ</t>
    </rPh>
    <phoneticPr fontId="1"/>
  </si>
  <si>
    <t>田子の浦</t>
    <rPh sb="0" eb="2">
      <t>タゴ</t>
    </rPh>
    <rPh sb="3" eb="4">
      <t>ウラ</t>
    </rPh>
    <phoneticPr fontId="1"/>
  </si>
  <si>
    <t>第四管区
計</t>
    <rPh sb="0" eb="1">
      <t>ダイ</t>
    </rPh>
    <rPh sb="1" eb="2">
      <t>ヨン</t>
    </rPh>
    <rPh sb="2" eb="4">
      <t>カンク</t>
    </rPh>
    <rPh sb="5" eb="6">
      <t>ケイ</t>
    </rPh>
    <phoneticPr fontId="1"/>
  </si>
  <si>
    <t>名古屋</t>
    <rPh sb="0" eb="3">
      <t>ナゴヤ</t>
    </rPh>
    <phoneticPr fontId="1"/>
  </si>
  <si>
    <t>衣　浦</t>
    <rPh sb="0" eb="3">
      <t>キヌウラ</t>
    </rPh>
    <phoneticPr fontId="1"/>
  </si>
  <si>
    <t>四日市</t>
    <rPh sb="0" eb="3">
      <t>ヨッカイチ</t>
    </rPh>
    <phoneticPr fontId="1"/>
  </si>
  <si>
    <t>鳥　羽</t>
    <rPh sb="0" eb="3">
      <t>トバ</t>
    </rPh>
    <phoneticPr fontId="1"/>
  </si>
  <si>
    <t>浜　島</t>
    <rPh sb="0" eb="3">
      <t>ハマシマ</t>
    </rPh>
    <phoneticPr fontId="1"/>
  </si>
  <si>
    <t>尾　鷲</t>
    <rPh sb="0" eb="3">
      <t>オワセ</t>
    </rPh>
    <phoneticPr fontId="1"/>
  </si>
  <si>
    <t>第五管区
計</t>
    <rPh sb="0" eb="1">
      <t>ダイ</t>
    </rPh>
    <rPh sb="1" eb="2">
      <t>ゴ</t>
    </rPh>
    <rPh sb="2" eb="4">
      <t>カンク</t>
    </rPh>
    <rPh sb="5" eb="6">
      <t>ケイ</t>
    </rPh>
    <phoneticPr fontId="1"/>
  </si>
  <si>
    <t>大　阪</t>
    <rPh sb="0" eb="3">
      <t>オオサカ</t>
    </rPh>
    <phoneticPr fontId="1"/>
  </si>
  <si>
    <t>岸和田</t>
    <rPh sb="0" eb="1">
      <t>キシ</t>
    </rPh>
    <rPh sb="1" eb="3">
      <t>ワダ</t>
    </rPh>
    <phoneticPr fontId="1"/>
  </si>
  <si>
    <t>堺　</t>
    <rPh sb="0" eb="1">
      <t>サカイ</t>
    </rPh>
    <phoneticPr fontId="1"/>
  </si>
  <si>
    <t>神　戸</t>
    <rPh sb="0" eb="3">
      <t>コウベ</t>
    </rPh>
    <phoneticPr fontId="1"/>
  </si>
  <si>
    <t>姫　路</t>
    <rPh sb="0" eb="3">
      <t>ヒメジ</t>
    </rPh>
    <phoneticPr fontId="1"/>
  </si>
  <si>
    <t>西　宮</t>
    <rPh sb="0" eb="3">
      <t>ニシノミヤ</t>
    </rPh>
    <phoneticPr fontId="1"/>
  </si>
  <si>
    <t>田　辺</t>
    <rPh sb="0" eb="3">
      <t>タナベ</t>
    </rPh>
    <phoneticPr fontId="1"/>
  </si>
  <si>
    <t>串　本</t>
    <rPh sb="0" eb="3">
      <t>クシモト</t>
    </rPh>
    <phoneticPr fontId="1"/>
  </si>
  <si>
    <t>和歌山</t>
    <rPh sb="0" eb="3">
      <t>ワカヤマ</t>
    </rPh>
    <phoneticPr fontId="1"/>
  </si>
  <si>
    <t>高　知</t>
    <rPh sb="0" eb="3">
      <t>コウチ</t>
    </rPh>
    <phoneticPr fontId="1"/>
  </si>
  <si>
    <t>宿　毛</t>
    <rPh sb="0" eb="1">
      <t>ヤド</t>
    </rPh>
    <rPh sb="2" eb="3">
      <t>ケ</t>
    </rPh>
    <phoneticPr fontId="1"/>
  </si>
  <si>
    <t>土佐清水</t>
    <rPh sb="0" eb="2">
      <t>トサシ</t>
    </rPh>
    <rPh sb="2" eb="4">
      <t>シミズ</t>
    </rPh>
    <phoneticPr fontId="1"/>
  </si>
  <si>
    <t>関西空港</t>
    <rPh sb="0" eb="2">
      <t>カンサイ</t>
    </rPh>
    <rPh sb="2" eb="4">
      <t>クウコウ</t>
    </rPh>
    <phoneticPr fontId="1"/>
  </si>
  <si>
    <t>第六管区
計</t>
    <rPh sb="0" eb="1">
      <t>ダイ</t>
    </rPh>
    <rPh sb="1" eb="2">
      <t>ロク</t>
    </rPh>
    <rPh sb="2" eb="4">
      <t>カンク</t>
    </rPh>
    <rPh sb="5" eb="6">
      <t>ケイ</t>
    </rPh>
    <phoneticPr fontId="1"/>
  </si>
  <si>
    <t>広　島</t>
    <rPh sb="0" eb="3">
      <t>ヒロシマ</t>
    </rPh>
    <phoneticPr fontId="1"/>
  </si>
  <si>
    <t>岩　国</t>
    <rPh sb="0" eb="3">
      <t>イワクニ</t>
    </rPh>
    <phoneticPr fontId="1"/>
  </si>
  <si>
    <t>柳　井</t>
    <rPh sb="0" eb="3">
      <t>ヤナイ</t>
    </rPh>
    <phoneticPr fontId="1"/>
  </si>
  <si>
    <t>水　島</t>
    <rPh sb="0" eb="3">
      <t>ミズシマ</t>
    </rPh>
    <phoneticPr fontId="1"/>
  </si>
  <si>
    <t>玉　野</t>
    <rPh sb="0" eb="1">
      <t>タマ</t>
    </rPh>
    <rPh sb="2" eb="3">
      <t>ノ</t>
    </rPh>
    <phoneticPr fontId="1"/>
  </si>
  <si>
    <t>尾　道</t>
    <rPh sb="0" eb="3">
      <t>オノミチ</t>
    </rPh>
    <phoneticPr fontId="1"/>
  </si>
  <si>
    <t>福　山</t>
    <rPh sb="0" eb="3">
      <t>フクヤマ</t>
    </rPh>
    <phoneticPr fontId="1"/>
  </si>
  <si>
    <t>呉</t>
    <rPh sb="0" eb="1">
      <t>クレ</t>
    </rPh>
    <phoneticPr fontId="1"/>
  </si>
  <si>
    <t>木　江</t>
    <rPh sb="0" eb="1">
      <t>キ</t>
    </rPh>
    <rPh sb="2" eb="3">
      <t>エ</t>
    </rPh>
    <phoneticPr fontId="1"/>
  </si>
  <si>
    <t>徳　山</t>
    <rPh sb="0" eb="3">
      <t>トクヤマ</t>
    </rPh>
    <phoneticPr fontId="1"/>
  </si>
  <si>
    <t>下　松</t>
    <rPh sb="0" eb="1">
      <t>シタ</t>
    </rPh>
    <rPh sb="2" eb="3">
      <t>マツ</t>
    </rPh>
    <phoneticPr fontId="1"/>
  </si>
  <si>
    <t>三田尻中関</t>
    <rPh sb="0" eb="2">
      <t>ミタ</t>
    </rPh>
    <rPh sb="2" eb="3">
      <t>シリ</t>
    </rPh>
    <rPh sb="3" eb="4">
      <t>ナカ</t>
    </rPh>
    <rPh sb="4" eb="5">
      <t>セキ</t>
    </rPh>
    <phoneticPr fontId="1"/>
  </si>
  <si>
    <t>高　松</t>
    <rPh sb="0" eb="3">
      <t>タカマツ</t>
    </rPh>
    <phoneticPr fontId="1"/>
  </si>
  <si>
    <t>坂　出</t>
    <rPh sb="0" eb="3">
      <t>サカイデ</t>
    </rPh>
    <phoneticPr fontId="1"/>
  </si>
  <si>
    <t>松　山</t>
    <rPh sb="0" eb="3">
      <t>マツヤマ</t>
    </rPh>
    <phoneticPr fontId="1"/>
  </si>
  <si>
    <t>　「一般船舶」＝用途３分類の一般船舶＋プレジャーボート等を指す。</t>
    <rPh sb="2" eb="4">
      <t>イッパン</t>
    </rPh>
    <rPh sb="4" eb="6">
      <t>センパク</t>
    </rPh>
    <rPh sb="8" eb="10">
      <t>ヨウト</t>
    </rPh>
    <rPh sb="11" eb="13">
      <t>ブンルイ</t>
    </rPh>
    <rPh sb="14" eb="16">
      <t>イッパン</t>
    </rPh>
    <rPh sb="16" eb="18">
      <t>センパク</t>
    </rPh>
    <rPh sb="27" eb="28">
      <t>トウ</t>
    </rPh>
    <rPh sb="29" eb="30">
      <t>サ</t>
    </rPh>
    <phoneticPr fontId="1"/>
  </si>
  <si>
    <t>　管区は作成管区別で算出。</t>
    <rPh sb="1" eb="3">
      <t>カンク</t>
    </rPh>
    <rPh sb="4" eb="6">
      <t>サクセイ</t>
    </rPh>
    <rPh sb="6" eb="8">
      <t>カンク</t>
    </rPh>
    <rPh sb="8" eb="9">
      <t>ベツ</t>
    </rPh>
    <rPh sb="10" eb="12">
      <t>サンシュツ</t>
    </rPh>
    <phoneticPr fontId="1"/>
  </si>
  <si>
    <t>　海浜事故等＝
　　マリレ事故＋マリレ以外事故</t>
    <rPh sb="1" eb="3">
      <t>カイヒン</t>
    </rPh>
    <rPh sb="3" eb="5">
      <t>ジコ</t>
    </rPh>
    <rPh sb="5" eb="6">
      <t>トウ</t>
    </rPh>
    <rPh sb="13" eb="15">
      <t>ジコ</t>
    </rPh>
    <rPh sb="19" eb="21">
      <t>イガイ</t>
    </rPh>
    <rPh sb="21" eb="23">
      <t>ジコ</t>
    </rPh>
    <phoneticPr fontId="1"/>
  </si>
  <si>
    <t>↑マリレ事故のそれぞれの活動内容を指す。</t>
    <rPh sb="4" eb="6">
      <t>ジコ</t>
    </rPh>
    <rPh sb="12" eb="14">
      <t>カツドウ</t>
    </rPh>
    <rPh sb="14" eb="16">
      <t>ナイヨウ</t>
    </rPh>
    <rPh sb="17" eb="18">
      <t>サ</t>
    </rPh>
    <phoneticPr fontId="1"/>
  </si>
  <si>
    <t>↑マリレ以外事故の事故内容を指す。</t>
    <rPh sb="4" eb="6">
      <t>イガイ</t>
    </rPh>
    <rPh sb="6" eb="8">
      <t>ジコ</t>
    </rPh>
    <rPh sb="9" eb="11">
      <t>ジコ</t>
    </rPh>
    <rPh sb="11" eb="13">
      <t>ナイヨウ</t>
    </rPh>
    <rPh sb="14" eb="15">
      <t>サ</t>
    </rPh>
    <phoneticPr fontId="1"/>
  </si>
  <si>
    <t>＊その他は、マリレ事故の活動内容が「磯遊び中」「ウエェイクボード中」「その他」の合計及びマリレ以外事故の事故内容が「負傷」「病気」「中毒」「溺水」「帰還不能」「その他」の合計を指す。　　　</t>
    <rPh sb="3" eb="4">
      <t>タ</t>
    </rPh>
    <rPh sb="9" eb="11">
      <t>ジコ</t>
    </rPh>
    <rPh sb="12" eb="14">
      <t>カツドウ</t>
    </rPh>
    <rPh sb="14" eb="16">
      <t>ナイヨウ</t>
    </rPh>
    <rPh sb="18" eb="19">
      <t>イソ</t>
    </rPh>
    <rPh sb="19" eb="20">
      <t>アソ</t>
    </rPh>
    <rPh sb="21" eb="22">
      <t>チュウ</t>
    </rPh>
    <rPh sb="32" eb="33">
      <t>チュウ</t>
    </rPh>
    <rPh sb="37" eb="38">
      <t>タ</t>
    </rPh>
    <rPh sb="40" eb="42">
      <t>ゴウケイ</t>
    </rPh>
    <rPh sb="42" eb="43">
      <t>オヨ</t>
    </rPh>
    <rPh sb="47" eb="49">
      <t>イガイ</t>
    </rPh>
    <rPh sb="49" eb="51">
      <t>ジコ</t>
    </rPh>
    <rPh sb="52" eb="54">
      <t>ジコ</t>
    </rPh>
    <rPh sb="54" eb="56">
      <t>ナイヨウ</t>
    </rPh>
    <rPh sb="58" eb="60">
      <t>フショウ</t>
    </rPh>
    <rPh sb="62" eb="64">
      <t>ビョウキ</t>
    </rPh>
    <rPh sb="66" eb="68">
      <t>チュウドク</t>
    </rPh>
    <rPh sb="70" eb="72">
      <t>デキスイ</t>
    </rPh>
    <rPh sb="74" eb="76">
      <t>キカン</t>
    </rPh>
    <rPh sb="76" eb="78">
      <t>フノウ</t>
    </rPh>
    <rPh sb="82" eb="83">
      <t>タ</t>
    </rPh>
    <rPh sb="85" eb="87">
      <t>ゴウケイ</t>
    </rPh>
    <rPh sb="88" eb="89">
      <t>サ</t>
    </rPh>
    <phoneticPr fontId="1"/>
  </si>
  <si>
    <t>那　覇</t>
    <rPh sb="0" eb="1">
      <t>トモ</t>
    </rPh>
    <rPh sb="2" eb="3">
      <t>ハ</t>
    </rPh>
    <phoneticPr fontId="1"/>
  </si>
  <si>
    <t>20～100トン</t>
    <phoneticPr fontId="1"/>
  </si>
  <si>
    <t>100～500トン</t>
    <phoneticPr fontId="1"/>
  </si>
  <si>
    <t>全管区</t>
    <rPh sb="0" eb="1">
      <t>ゼン</t>
    </rPh>
    <rPh sb="1" eb="3">
      <t>カンク</t>
    </rPh>
    <phoneticPr fontId="1"/>
  </si>
  <si>
    <t>◇隻数</t>
  </si>
  <si>
    <t>a.港内</t>
  </si>
  <si>
    <t>第一管区</t>
  </si>
  <si>
    <t>三海里未満</t>
    <rPh sb="0" eb="1">
      <t>３</t>
    </rPh>
    <phoneticPr fontId="1"/>
  </si>
  <si>
    <t>c.3～12海里</t>
  </si>
  <si>
    <t>三～十二海里</t>
    <rPh sb="0" eb="1">
      <t>３</t>
    </rPh>
    <rPh sb="2" eb="4">
      <t>１２</t>
    </rPh>
    <phoneticPr fontId="1"/>
  </si>
  <si>
    <t>十二～二十海里</t>
    <rPh sb="0" eb="2">
      <t>１２</t>
    </rPh>
    <rPh sb="3" eb="5">
      <t>２０</t>
    </rPh>
    <phoneticPr fontId="1"/>
  </si>
  <si>
    <t>二十～五十海里</t>
    <rPh sb="0" eb="2">
      <t>２０</t>
    </rPh>
    <rPh sb="3" eb="5">
      <t>５０</t>
    </rPh>
    <phoneticPr fontId="1"/>
  </si>
  <si>
    <t>五十～百海里</t>
    <rPh sb="0" eb="2">
      <t>５０</t>
    </rPh>
    <rPh sb="3" eb="4">
      <t>ヒャク</t>
    </rPh>
    <phoneticPr fontId="1"/>
  </si>
  <si>
    <t>百～二百海里</t>
    <rPh sb="0" eb="1">
      <t>ヒャク</t>
    </rPh>
    <rPh sb="2" eb="3">
      <t>２</t>
    </rPh>
    <rPh sb="3" eb="4">
      <t>ヒャク</t>
    </rPh>
    <phoneticPr fontId="1"/>
  </si>
  <si>
    <t>二百～五百海里</t>
    <rPh sb="0" eb="1">
      <t>２</t>
    </rPh>
    <rPh sb="1" eb="2">
      <t>ヒャク</t>
    </rPh>
    <rPh sb="3" eb="4">
      <t>５</t>
    </rPh>
    <rPh sb="4" eb="5">
      <t>ヒャク</t>
    </rPh>
    <phoneticPr fontId="1"/>
  </si>
  <si>
    <t>五百海里以遠</t>
    <rPh sb="0" eb="1">
      <t>５</t>
    </rPh>
    <rPh sb="1" eb="2">
      <t>ヒャク</t>
    </rPh>
    <rPh sb="2" eb="4">
      <t>カイリ</t>
    </rPh>
    <rPh sb="4" eb="6">
      <t>イエン</t>
    </rPh>
    <phoneticPr fontId="1"/>
  </si>
  <si>
    <t>本庁</t>
  </si>
  <si>
    <t>合計</t>
  </si>
  <si>
    <t>水島航路</t>
    <rPh sb="0" eb="2">
      <t>ミズシマ</t>
    </rPh>
    <rPh sb="2" eb="4">
      <t>コウロ</t>
    </rPh>
    <phoneticPr fontId="1"/>
  </si>
  <si>
    <t>※作成管区別で算出</t>
    <rPh sb="1" eb="3">
      <t>サクセイ</t>
    </rPh>
    <rPh sb="3" eb="5">
      <t>カンク</t>
    </rPh>
    <rPh sb="5" eb="6">
      <t>ベツ</t>
    </rPh>
    <rPh sb="7" eb="9">
      <t>サンシュツ</t>
    </rPh>
    <phoneticPr fontId="1"/>
  </si>
  <si>
    <r>
      <t>500～1,000トン</t>
    </r>
    <r>
      <rPr>
        <sz val="11"/>
        <rFont val="ＭＳ Ｐゴシック"/>
        <family val="3"/>
        <charset val="128"/>
      </rPr>
      <t/>
    </r>
    <phoneticPr fontId="1"/>
  </si>
  <si>
    <t>1,000～3,000トン</t>
    <phoneticPr fontId="1"/>
  </si>
  <si>
    <t>種子島</t>
    <rPh sb="0" eb="3">
      <t>タネガシマ</t>
    </rPh>
    <phoneticPr fontId="1"/>
  </si>
  <si>
    <t>港内</t>
    <phoneticPr fontId="1"/>
  </si>
  <si>
    <t>一管</t>
    <rPh sb="0" eb="1">
      <t>１</t>
    </rPh>
    <phoneticPr fontId="1"/>
  </si>
  <si>
    <t>一般船舶</t>
    <phoneticPr fontId="1"/>
  </si>
  <si>
    <t>二管</t>
    <rPh sb="0" eb="1">
      <t>２</t>
    </rPh>
    <phoneticPr fontId="1"/>
  </si>
  <si>
    <t>漁船</t>
    <phoneticPr fontId="1"/>
  </si>
  <si>
    <t>三管</t>
    <rPh sb="0" eb="1">
      <t>３</t>
    </rPh>
    <phoneticPr fontId="1"/>
  </si>
  <si>
    <t>一般船舶</t>
  </si>
  <si>
    <t>四管　</t>
    <rPh sb="0" eb="1">
      <t>４</t>
    </rPh>
    <phoneticPr fontId="1"/>
  </si>
  <si>
    <t>漁船</t>
  </si>
  <si>
    <t>五管</t>
    <rPh sb="0" eb="1">
      <t>５</t>
    </rPh>
    <phoneticPr fontId="1"/>
  </si>
  <si>
    <t>六管</t>
    <rPh sb="0" eb="1">
      <t>６</t>
    </rPh>
    <phoneticPr fontId="1"/>
  </si>
  <si>
    <t>七管</t>
    <rPh sb="0" eb="1">
      <t>７</t>
    </rPh>
    <phoneticPr fontId="1"/>
  </si>
  <si>
    <t>八管</t>
    <rPh sb="0" eb="1">
      <t>８</t>
    </rPh>
    <phoneticPr fontId="1"/>
  </si>
  <si>
    <t>九管</t>
    <rPh sb="0" eb="1">
      <t>９</t>
    </rPh>
    <phoneticPr fontId="1"/>
  </si>
  <si>
    <t>十管</t>
    <rPh sb="0" eb="1">
      <t>１０</t>
    </rPh>
    <phoneticPr fontId="1"/>
  </si>
  <si>
    <t>十一管</t>
    <rPh sb="0" eb="2">
      <t>１１</t>
    </rPh>
    <phoneticPr fontId="1"/>
  </si>
  <si>
    <t xml:space="preserve"> </t>
    <phoneticPr fontId="1"/>
  </si>
  <si>
    <t>備讃瀬戸東・北・南航路</t>
    <rPh sb="0" eb="1">
      <t>ビ</t>
    </rPh>
    <rPh sb="1" eb="2">
      <t>サン</t>
    </rPh>
    <rPh sb="2" eb="4">
      <t>セト</t>
    </rPh>
    <rPh sb="4" eb="5">
      <t>ヒガシ</t>
    </rPh>
    <rPh sb="6" eb="7">
      <t>キタ</t>
    </rPh>
    <rPh sb="8" eb="9">
      <t>ミナミ</t>
    </rPh>
    <rPh sb="9" eb="11">
      <t>コウロ</t>
    </rPh>
    <phoneticPr fontId="1"/>
  </si>
  <si>
    <t>注　（　）内は、海交法施行令第７条に定める航路周辺の海域（ほぼ出入口1,500メートル、側方200メートル）で別掲である。</t>
    <phoneticPr fontId="1"/>
  </si>
  <si>
    <t>担任水域管区</t>
  </si>
  <si>
    <t>マリレ</t>
    <phoneticPr fontId="1"/>
  </si>
  <si>
    <t>以外</t>
    <rPh sb="0" eb="2">
      <t>イガイ</t>
    </rPh>
    <phoneticPr fontId="1"/>
  </si>
  <si>
    <t>マリレ死</t>
    <rPh sb="3" eb="4">
      <t>シ</t>
    </rPh>
    <phoneticPr fontId="1"/>
  </si>
  <si>
    <t>以外死</t>
    <rPh sb="0" eb="2">
      <t>イガイ</t>
    </rPh>
    <rPh sb="2" eb="3">
      <t>シ</t>
    </rPh>
    <phoneticPr fontId="1"/>
  </si>
  <si>
    <t>01.第一管区</t>
  </si>
  <si>
    <t>02.第二管区</t>
  </si>
  <si>
    <t>03.第三管区</t>
  </si>
  <si>
    <t>04.第四管区</t>
  </si>
  <si>
    <t>05.第五管区</t>
  </si>
  <si>
    <t>06.第六管区</t>
  </si>
  <si>
    <t>07.第七管区</t>
  </si>
  <si>
    <t>08.第八管区</t>
  </si>
  <si>
    <t>09.第九管区</t>
  </si>
  <si>
    <t>10.第十管区</t>
  </si>
  <si>
    <t>第十一管区</t>
    <phoneticPr fontId="1"/>
  </si>
  <si>
    <t>11.第十一管区</t>
  </si>
  <si>
    <t>○発生_月</t>
  </si>
  <si>
    <t>マリレ</t>
    <phoneticPr fontId="1"/>
  </si>
  <si>
    <t>３月</t>
    <phoneticPr fontId="1"/>
  </si>
  <si>
    <t>＊</t>
    <phoneticPr fontId="1"/>
  </si>
  <si>
    <t>]</t>
    <phoneticPr fontId="1"/>
  </si>
  <si>
    <t>５～20トン</t>
    <phoneticPr fontId="1"/>
  </si>
  <si>
    <t>20～100トン</t>
    <phoneticPr fontId="1"/>
  </si>
  <si>
    <t>100～500トン</t>
    <phoneticPr fontId="1"/>
  </si>
  <si>
    <r>
      <t>500～1,000
トン</t>
    </r>
    <r>
      <rPr>
        <sz val="11"/>
        <rFont val="ＭＳ Ｐゴシック"/>
        <family val="3"/>
        <charset val="128"/>
      </rPr>
      <t/>
    </r>
    <phoneticPr fontId="1"/>
  </si>
  <si>
    <t>1,000～3,000
トン</t>
    <phoneticPr fontId="1"/>
  </si>
  <si>
    <t>５～20トン</t>
    <phoneticPr fontId="1"/>
  </si>
  <si>
    <t>20～100トン</t>
    <phoneticPr fontId="1"/>
  </si>
  <si>
    <t>100～500トン</t>
    <phoneticPr fontId="1"/>
  </si>
  <si>
    <r>
      <t>500～1,000
トン</t>
    </r>
    <r>
      <rPr>
        <sz val="11"/>
        <rFont val="ＭＳ Ｐゴシック"/>
        <family val="3"/>
        <charset val="128"/>
      </rPr>
      <t/>
    </r>
    <phoneticPr fontId="1"/>
  </si>
  <si>
    <t>1,000～3,000
トン</t>
    <phoneticPr fontId="1"/>
  </si>
  <si>
    <r>
      <t>３
～
12
海
里</t>
    </r>
    <r>
      <rPr>
        <sz val="11"/>
        <rFont val="ＭＳ Ｐゴシック"/>
        <family val="3"/>
        <charset val="128"/>
      </rPr>
      <t/>
    </r>
    <phoneticPr fontId="1"/>
  </si>
  <si>
    <t>一般船舶＝用途3種の 「一般船舶」＋「プレジャー等」。</t>
    <phoneticPr fontId="1"/>
  </si>
  <si>
    <t>漁船＝用途3種の「漁船」。</t>
    <phoneticPr fontId="1"/>
  </si>
  <si>
    <t>↓ここに入力</t>
    <rPh sb="4" eb="6">
      <t>ニュウリョク</t>
    </rPh>
    <phoneticPr fontId="1"/>
  </si>
  <si>
    <t>港内</t>
  </si>
  <si>
    <t>保安部</t>
    <rPh sb="0" eb="2">
      <t>ホアン</t>
    </rPh>
    <rPh sb="2" eb="3">
      <t>ブ</t>
    </rPh>
    <phoneticPr fontId="19"/>
  </si>
  <si>
    <t>部署</t>
    <rPh sb="0" eb="2">
      <t>ブショ</t>
    </rPh>
    <phoneticPr fontId="19"/>
  </si>
  <si>
    <t>海難隻数</t>
    <rPh sb="0" eb="2">
      <t>カイナン</t>
    </rPh>
    <rPh sb="2" eb="4">
      <t>セキスウ</t>
    </rPh>
    <phoneticPr fontId="19"/>
  </si>
  <si>
    <t>合計</t>
    <rPh sb="0" eb="2">
      <t>ゴウケイ</t>
    </rPh>
    <phoneticPr fontId="19"/>
  </si>
  <si>
    <t>本部</t>
    <rPh sb="0" eb="2">
      <t>ホンブ</t>
    </rPh>
    <phoneticPr fontId="19"/>
  </si>
  <si>
    <t>紋別</t>
    <rPh sb="0" eb="2">
      <t>モンベツ</t>
    </rPh>
    <phoneticPr fontId="19"/>
  </si>
  <si>
    <t>網走</t>
    <rPh sb="0" eb="2">
      <t>アバシリ</t>
    </rPh>
    <phoneticPr fontId="19"/>
  </si>
  <si>
    <t>室蘭</t>
    <rPh sb="0" eb="2">
      <t>ムロラン</t>
    </rPh>
    <phoneticPr fontId="19"/>
  </si>
  <si>
    <t>苫小牧</t>
    <rPh sb="0" eb="3">
      <t>トマコマイ</t>
    </rPh>
    <phoneticPr fontId="19"/>
  </si>
  <si>
    <t>浦河</t>
    <rPh sb="0" eb="2">
      <t>ウラカワ</t>
    </rPh>
    <phoneticPr fontId="19"/>
  </si>
  <si>
    <t>函館</t>
    <rPh sb="0" eb="2">
      <t>ハコダテ</t>
    </rPh>
    <phoneticPr fontId="19"/>
  </si>
  <si>
    <t>江差</t>
    <rPh sb="0" eb="2">
      <t>エサシ</t>
    </rPh>
    <phoneticPr fontId="19"/>
  </si>
  <si>
    <t>瀬棚</t>
    <rPh sb="0" eb="1">
      <t>セ</t>
    </rPh>
    <rPh sb="1" eb="2">
      <t>タナ</t>
    </rPh>
    <phoneticPr fontId="19"/>
  </si>
  <si>
    <t>釧路</t>
    <rPh sb="0" eb="2">
      <t>クシロ</t>
    </rPh>
    <phoneticPr fontId="19"/>
  </si>
  <si>
    <t>広尾</t>
    <rPh sb="0" eb="2">
      <t>ヒロオ</t>
    </rPh>
    <phoneticPr fontId="19"/>
  </si>
  <si>
    <t>根室</t>
    <rPh sb="0" eb="2">
      <t>ネムロ</t>
    </rPh>
    <phoneticPr fontId="19"/>
  </si>
  <si>
    <t>羅臼</t>
    <rPh sb="0" eb="2">
      <t>ラウス</t>
    </rPh>
    <phoneticPr fontId="19"/>
  </si>
  <si>
    <t>留萌</t>
    <rPh sb="0" eb="2">
      <t>ルモイ</t>
    </rPh>
    <phoneticPr fontId="19"/>
  </si>
  <si>
    <t>稚内</t>
    <rPh sb="0" eb="2">
      <t>ワッカナイ</t>
    </rPh>
    <phoneticPr fontId="19"/>
  </si>
  <si>
    <t>小樽</t>
    <rPh sb="0" eb="2">
      <t>オタル</t>
    </rPh>
    <phoneticPr fontId="19"/>
  </si>
  <si>
    <t>計</t>
    <rPh sb="0" eb="1">
      <t>ケイ</t>
    </rPh>
    <phoneticPr fontId="19"/>
  </si>
  <si>
    <t>二管区</t>
    <rPh sb="0" eb="1">
      <t>ニ</t>
    </rPh>
    <rPh sb="1" eb="3">
      <t>カンク</t>
    </rPh>
    <phoneticPr fontId="19"/>
  </si>
  <si>
    <t>青森</t>
    <rPh sb="0" eb="2">
      <t>アオモリ</t>
    </rPh>
    <phoneticPr fontId="19"/>
  </si>
  <si>
    <t>八戸</t>
    <rPh sb="0" eb="2">
      <t>ハチノヘ</t>
    </rPh>
    <phoneticPr fontId="19"/>
  </si>
  <si>
    <t>釜石</t>
    <rPh sb="0" eb="2">
      <t>カマイシ</t>
    </rPh>
    <phoneticPr fontId="19"/>
  </si>
  <si>
    <t>宮古</t>
    <rPh sb="0" eb="2">
      <t>ミヤコ</t>
    </rPh>
    <phoneticPr fontId="19"/>
  </si>
  <si>
    <t>宮城</t>
    <rPh sb="0" eb="2">
      <t>ミヤギ</t>
    </rPh>
    <phoneticPr fontId="19"/>
  </si>
  <si>
    <t>気仙沼</t>
    <rPh sb="0" eb="3">
      <t>ケセンヌマ</t>
    </rPh>
    <phoneticPr fontId="19"/>
  </si>
  <si>
    <t>石巻</t>
    <rPh sb="0" eb="2">
      <t>イシノマキ</t>
    </rPh>
    <phoneticPr fontId="19"/>
  </si>
  <si>
    <t>秋田</t>
    <rPh sb="0" eb="2">
      <t>アキタ</t>
    </rPh>
    <phoneticPr fontId="19"/>
  </si>
  <si>
    <t>酒田</t>
    <rPh sb="0" eb="2">
      <t>サカタ</t>
    </rPh>
    <phoneticPr fontId="19"/>
  </si>
  <si>
    <t>福島</t>
    <rPh sb="0" eb="2">
      <t>フクシマ</t>
    </rPh>
    <phoneticPr fontId="19"/>
  </si>
  <si>
    <t>三管区</t>
    <rPh sb="0" eb="1">
      <t>サン</t>
    </rPh>
    <rPh sb="1" eb="3">
      <t>カンク</t>
    </rPh>
    <phoneticPr fontId="19"/>
  </si>
  <si>
    <t>茨城</t>
    <rPh sb="0" eb="2">
      <t>イバラキ</t>
    </rPh>
    <phoneticPr fontId="19"/>
  </si>
  <si>
    <t>鹿島</t>
    <rPh sb="0" eb="2">
      <t>カシマ</t>
    </rPh>
    <phoneticPr fontId="19"/>
  </si>
  <si>
    <t>千葉</t>
    <rPh sb="0" eb="2">
      <t>チバ</t>
    </rPh>
    <phoneticPr fontId="19"/>
  </si>
  <si>
    <t>木更津</t>
    <rPh sb="0" eb="3">
      <t>キサラヅ</t>
    </rPh>
    <phoneticPr fontId="19"/>
  </si>
  <si>
    <t>館山</t>
    <rPh sb="0" eb="2">
      <t>タテヤマ</t>
    </rPh>
    <phoneticPr fontId="19"/>
  </si>
  <si>
    <t>銚子</t>
    <rPh sb="0" eb="2">
      <t>チョウシ</t>
    </rPh>
    <phoneticPr fontId="19"/>
  </si>
  <si>
    <t>勝浦</t>
    <rPh sb="0" eb="2">
      <t>カツウラ</t>
    </rPh>
    <phoneticPr fontId="19"/>
  </si>
  <si>
    <t>東京</t>
    <rPh sb="0" eb="2">
      <t>トウキョウ</t>
    </rPh>
    <phoneticPr fontId="19"/>
  </si>
  <si>
    <t>横浜</t>
    <rPh sb="0" eb="2">
      <t>ヨコハマ</t>
    </rPh>
    <phoneticPr fontId="19"/>
  </si>
  <si>
    <t>川崎</t>
    <rPh sb="0" eb="2">
      <t>カワサキ</t>
    </rPh>
    <phoneticPr fontId="19"/>
  </si>
  <si>
    <t>小笠原</t>
    <rPh sb="0" eb="3">
      <t>オガサワラ</t>
    </rPh>
    <phoneticPr fontId="19"/>
  </si>
  <si>
    <t>横須賀</t>
    <rPh sb="0" eb="3">
      <t>ヨコスカ</t>
    </rPh>
    <phoneticPr fontId="19"/>
  </si>
  <si>
    <t>湘南</t>
    <rPh sb="0" eb="2">
      <t>ショウナン</t>
    </rPh>
    <phoneticPr fontId="19"/>
  </si>
  <si>
    <t>清水</t>
    <rPh sb="0" eb="2">
      <t>シミズ</t>
    </rPh>
    <phoneticPr fontId="19"/>
  </si>
  <si>
    <t>御前崎</t>
    <rPh sb="0" eb="3">
      <t>オマエザキ</t>
    </rPh>
    <phoneticPr fontId="19"/>
  </si>
  <si>
    <t>下田</t>
    <rPh sb="0" eb="2">
      <t>シモダ</t>
    </rPh>
    <phoneticPr fontId="19"/>
  </si>
  <si>
    <t>四管区</t>
    <rPh sb="0" eb="1">
      <t>ヨン</t>
    </rPh>
    <rPh sb="1" eb="3">
      <t>カンク</t>
    </rPh>
    <phoneticPr fontId="19"/>
  </si>
  <si>
    <t>名古屋</t>
    <rPh sb="0" eb="3">
      <t>ナゴヤ</t>
    </rPh>
    <phoneticPr fontId="19"/>
  </si>
  <si>
    <t>三河</t>
    <rPh sb="0" eb="2">
      <t>ミカワ</t>
    </rPh>
    <phoneticPr fontId="19"/>
  </si>
  <si>
    <t>衣浦</t>
    <rPh sb="0" eb="1">
      <t>キヌ</t>
    </rPh>
    <rPh sb="1" eb="2">
      <t>ウラ</t>
    </rPh>
    <phoneticPr fontId="19"/>
  </si>
  <si>
    <t>四日市</t>
    <rPh sb="0" eb="3">
      <t>ヨッカイチ</t>
    </rPh>
    <phoneticPr fontId="19"/>
  </si>
  <si>
    <t>尾鷲</t>
    <rPh sb="0" eb="2">
      <t>オワセ</t>
    </rPh>
    <phoneticPr fontId="19"/>
  </si>
  <si>
    <t>鳥羽</t>
    <rPh sb="0" eb="2">
      <t>トバ</t>
    </rPh>
    <phoneticPr fontId="19"/>
  </si>
  <si>
    <t>浜島</t>
    <rPh sb="0" eb="2">
      <t>ハマシマ</t>
    </rPh>
    <phoneticPr fontId="19"/>
  </si>
  <si>
    <t>中部基地</t>
    <rPh sb="0" eb="2">
      <t>チュウブ</t>
    </rPh>
    <rPh sb="2" eb="4">
      <t>キチ</t>
    </rPh>
    <phoneticPr fontId="19"/>
  </si>
  <si>
    <t>五管区</t>
    <rPh sb="0" eb="1">
      <t>ゴ</t>
    </rPh>
    <rPh sb="1" eb="3">
      <t>カンク</t>
    </rPh>
    <phoneticPr fontId="19"/>
  </si>
  <si>
    <t>大阪</t>
    <rPh sb="0" eb="2">
      <t>オオサカ</t>
    </rPh>
    <phoneticPr fontId="19"/>
  </si>
  <si>
    <t>堺</t>
    <rPh sb="0" eb="1">
      <t>サカイ</t>
    </rPh>
    <phoneticPr fontId="19"/>
  </si>
  <si>
    <t>岸和田</t>
    <rPh sb="0" eb="3">
      <t>キシワダ</t>
    </rPh>
    <phoneticPr fontId="19"/>
  </si>
  <si>
    <t>神戸</t>
    <rPh sb="0" eb="2">
      <t>コウベ</t>
    </rPh>
    <phoneticPr fontId="19"/>
  </si>
  <si>
    <t>西宮</t>
    <rPh sb="0" eb="2">
      <t>ニシノミヤ</t>
    </rPh>
    <phoneticPr fontId="19"/>
  </si>
  <si>
    <t>姫路</t>
    <rPh sb="0" eb="2">
      <t>ヒメジ</t>
    </rPh>
    <phoneticPr fontId="19"/>
  </si>
  <si>
    <t>加古川</t>
    <rPh sb="0" eb="3">
      <t>カコガワ</t>
    </rPh>
    <phoneticPr fontId="19"/>
  </si>
  <si>
    <t>和歌山</t>
    <rPh sb="0" eb="3">
      <t>ワカヤマ</t>
    </rPh>
    <phoneticPr fontId="19"/>
  </si>
  <si>
    <t>海南</t>
    <rPh sb="0" eb="2">
      <t>カイナン</t>
    </rPh>
    <phoneticPr fontId="19"/>
  </si>
  <si>
    <t>田辺</t>
    <rPh sb="0" eb="2">
      <t>タナベ</t>
    </rPh>
    <phoneticPr fontId="19"/>
  </si>
  <si>
    <t>串本</t>
    <rPh sb="0" eb="2">
      <t>クシモト</t>
    </rPh>
    <phoneticPr fontId="19"/>
  </si>
  <si>
    <t>徳島</t>
    <rPh sb="0" eb="2">
      <t>トクシマ</t>
    </rPh>
    <phoneticPr fontId="19"/>
  </si>
  <si>
    <t>美波</t>
    <rPh sb="0" eb="2">
      <t>ミナミ</t>
    </rPh>
    <phoneticPr fontId="19"/>
  </si>
  <si>
    <t>高知</t>
    <rPh sb="0" eb="2">
      <t>コウチ</t>
    </rPh>
    <phoneticPr fontId="19"/>
  </si>
  <si>
    <t>宿毛</t>
    <rPh sb="0" eb="2">
      <t>スクモ</t>
    </rPh>
    <phoneticPr fontId="19"/>
  </si>
  <si>
    <t>土佐清水</t>
    <rPh sb="0" eb="4">
      <t>トサシミズ</t>
    </rPh>
    <phoneticPr fontId="19"/>
  </si>
  <si>
    <t>関空基地</t>
    <rPh sb="0" eb="2">
      <t>カンクウ</t>
    </rPh>
    <rPh sb="2" eb="4">
      <t>キチ</t>
    </rPh>
    <phoneticPr fontId="19"/>
  </si>
  <si>
    <t>六管区</t>
    <rPh sb="0" eb="1">
      <t>ロク</t>
    </rPh>
    <rPh sb="1" eb="3">
      <t>カンク</t>
    </rPh>
    <phoneticPr fontId="19"/>
  </si>
  <si>
    <t>水島</t>
    <rPh sb="0" eb="2">
      <t>ミズシマ</t>
    </rPh>
    <phoneticPr fontId="19"/>
  </si>
  <si>
    <t>玉野</t>
    <rPh sb="0" eb="2">
      <t>タマノ</t>
    </rPh>
    <phoneticPr fontId="19"/>
  </si>
  <si>
    <t>広島</t>
    <rPh sb="0" eb="2">
      <t>ヒロシマ</t>
    </rPh>
    <phoneticPr fontId="19"/>
  </si>
  <si>
    <t>岩国</t>
    <rPh sb="0" eb="2">
      <t>イワクニ</t>
    </rPh>
    <phoneticPr fontId="19"/>
  </si>
  <si>
    <t>柳井</t>
    <rPh sb="0" eb="2">
      <t>ヤナイ</t>
    </rPh>
    <phoneticPr fontId="19"/>
  </si>
  <si>
    <t>呉</t>
    <rPh sb="0" eb="1">
      <t>クレ</t>
    </rPh>
    <phoneticPr fontId="19"/>
  </si>
  <si>
    <t>木江</t>
  </si>
  <si>
    <t>尾道</t>
    <rPh sb="0" eb="2">
      <t>オノミチ</t>
    </rPh>
    <phoneticPr fontId="19"/>
  </si>
  <si>
    <t>福山</t>
    <rPh sb="0" eb="2">
      <t>フクヤマ</t>
    </rPh>
    <phoneticPr fontId="19"/>
  </si>
  <si>
    <t>徳山</t>
    <rPh sb="0" eb="2">
      <t>トクヤマ</t>
    </rPh>
    <phoneticPr fontId="19"/>
  </si>
  <si>
    <t>三田尻</t>
    <rPh sb="0" eb="2">
      <t>ミタ</t>
    </rPh>
    <rPh sb="2" eb="3">
      <t>シリ</t>
    </rPh>
    <phoneticPr fontId="19"/>
  </si>
  <si>
    <t>高松</t>
    <rPh sb="0" eb="2">
      <t>タカマツ</t>
    </rPh>
    <phoneticPr fontId="19"/>
  </si>
  <si>
    <t>坂出</t>
    <rPh sb="0" eb="2">
      <t>サカイデ</t>
    </rPh>
    <phoneticPr fontId="19"/>
  </si>
  <si>
    <t>小豆島</t>
    <rPh sb="0" eb="3">
      <t>ショウドシマ</t>
    </rPh>
    <phoneticPr fontId="19"/>
  </si>
  <si>
    <t>松山</t>
    <rPh sb="0" eb="2">
      <t>マツヤマ</t>
    </rPh>
    <phoneticPr fontId="19"/>
  </si>
  <si>
    <t>今治</t>
    <rPh sb="0" eb="2">
      <t>イマバリ</t>
    </rPh>
    <phoneticPr fontId="19"/>
  </si>
  <si>
    <t>三島川</t>
    <rPh sb="0" eb="1">
      <t>サン</t>
    </rPh>
    <rPh sb="1" eb="2">
      <t>シマ</t>
    </rPh>
    <rPh sb="2" eb="3">
      <t>カワ</t>
    </rPh>
    <phoneticPr fontId="19"/>
  </si>
  <si>
    <t>新居浜</t>
    <rPh sb="0" eb="3">
      <t>ニイハマ</t>
    </rPh>
    <phoneticPr fontId="19"/>
  </si>
  <si>
    <t>宇和島</t>
    <rPh sb="0" eb="3">
      <t>ウワジマ</t>
    </rPh>
    <phoneticPr fontId="19"/>
  </si>
  <si>
    <t>七管区</t>
    <rPh sb="0" eb="1">
      <t>ナナ</t>
    </rPh>
    <rPh sb="1" eb="3">
      <t>カンク</t>
    </rPh>
    <phoneticPr fontId="19"/>
  </si>
  <si>
    <t>仙崎</t>
    <rPh sb="0" eb="2">
      <t>センザキ</t>
    </rPh>
    <phoneticPr fontId="19"/>
  </si>
  <si>
    <t>萩</t>
    <rPh sb="0" eb="1">
      <t>ハギ</t>
    </rPh>
    <phoneticPr fontId="19"/>
  </si>
  <si>
    <t>門司</t>
    <rPh sb="0" eb="2">
      <t>モジ</t>
    </rPh>
    <phoneticPr fontId="19"/>
  </si>
  <si>
    <t>下関</t>
    <rPh sb="0" eb="2">
      <t>シモノセキ</t>
    </rPh>
    <phoneticPr fontId="19"/>
  </si>
  <si>
    <t>宇部</t>
    <rPh sb="0" eb="2">
      <t>ウベ</t>
    </rPh>
    <phoneticPr fontId="19"/>
  </si>
  <si>
    <t>苅田</t>
    <rPh sb="0" eb="2">
      <t>カリタ</t>
    </rPh>
    <phoneticPr fontId="19"/>
  </si>
  <si>
    <t>若松</t>
    <rPh sb="0" eb="2">
      <t>ワカマツ</t>
    </rPh>
    <phoneticPr fontId="19"/>
  </si>
  <si>
    <t>福岡</t>
    <rPh sb="0" eb="2">
      <t>フクオカ</t>
    </rPh>
    <phoneticPr fontId="19"/>
  </si>
  <si>
    <t>三池</t>
    <rPh sb="0" eb="2">
      <t>ミイケ</t>
    </rPh>
    <phoneticPr fontId="19"/>
  </si>
  <si>
    <t>唐津</t>
    <rPh sb="0" eb="2">
      <t>カラツ</t>
    </rPh>
    <phoneticPr fontId="19"/>
  </si>
  <si>
    <t>伊万里</t>
    <rPh sb="0" eb="3">
      <t>イマリ</t>
    </rPh>
    <phoneticPr fontId="19"/>
  </si>
  <si>
    <t>壱岐</t>
    <rPh sb="0" eb="2">
      <t>イキ</t>
    </rPh>
    <phoneticPr fontId="19"/>
  </si>
  <si>
    <t>長崎</t>
    <rPh sb="0" eb="2">
      <t>ナガサキ</t>
    </rPh>
    <phoneticPr fontId="19"/>
  </si>
  <si>
    <t>五島</t>
    <rPh sb="0" eb="2">
      <t>ゴトウ</t>
    </rPh>
    <phoneticPr fontId="19"/>
  </si>
  <si>
    <t>佐世保</t>
    <rPh sb="0" eb="3">
      <t>サセボ</t>
    </rPh>
    <phoneticPr fontId="19"/>
  </si>
  <si>
    <t>平戸</t>
    <rPh sb="0" eb="2">
      <t>ヒラト</t>
    </rPh>
    <phoneticPr fontId="19"/>
  </si>
  <si>
    <t>対馬</t>
    <rPh sb="0" eb="2">
      <t>ツシマ</t>
    </rPh>
    <phoneticPr fontId="19"/>
  </si>
  <si>
    <t>比田勝</t>
    <rPh sb="0" eb="1">
      <t>ヒ</t>
    </rPh>
    <rPh sb="1" eb="2">
      <t>タ</t>
    </rPh>
    <rPh sb="2" eb="3">
      <t>カ</t>
    </rPh>
    <phoneticPr fontId="19"/>
  </si>
  <si>
    <t>大分</t>
    <rPh sb="0" eb="2">
      <t>オオイタ</t>
    </rPh>
    <phoneticPr fontId="19"/>
  </si>
  <si>
    <t>佐伯</t>
    <rPh sb="0" eb="2">
      <t>サエキ</t>
    </rPh>
    <phoneticPr fontId="19"/>
  </si>
  <si>
    <t>津久見</t>
    <rPh sb="0" eb="3">
      <t>ツクミ</t>
    </rPh>
    <phoneticPr fontId="19"/>
  </si>
  <si>
    <t>八管区</t>
    <rPh sb="0" eb="1">
      <t>ハチ</t>
    </rPh>
    <rPh sb="1" eb="3">
      <t>カンク</t>
    </rPh>
    <phoneticPr fontId="19"/>
  </si>
  <si>
    <t>敦賀</t>
    <rPh sb="0" eb="2">
      <t>ツルガ</t>
    </rPh>
    <phoneticPr fontId="19"/>
  </si>
  <si>
    <t>小浜</t>
    <rPh sb="0" eb="2">
      <t>オバマ</t>
    </rPh>
    <phoneticPr fontId="19"/>
  </si>
  <si>
    <t>福井</t>
    <rPh sb="0" eb="2">
      <t>フクイ</t>
    </rPh>
    <phoneticPr fontId="19"/>
  </si>
  <si>
    <t>舞鶴</t>
    <rPh sb="0" eb="2">
      <t>マイヅル</t>
    </rPh>
    <phoneticPr fontId="19"/>
  </si>
  <si>
    <t>宮津</t>
    <rPh sb="0" eb="2">
      <t>ミヤヅ</t>
    </rPh>
    <phoneticPr fontId="19"/>
  </si>
  <si>
    <t>香住</t>
    <rPh sb="0" eb="2">
      <t>カスミ</t>
    </rPh>
    <phoneticPr fontId="19"/>
  </si>
  <si>
    <t>境</t>
    <rPh sb="0" eb="1">
      <t>サカイ</t>
    </rPh>
    <phoneticPr fontId="19"/>
  </si>
  <si>
    <t>鳥取</t>
    <rPh sb="0" eb="2">
      <t>トットリ</t>
    </rPh>
    <phoneticPr fontId="19"/>
  </si>
  <si>
    <t>隠岐</t>
    <rPh sb="0" eb="2">
      <t>オキ</t>
    </rPh>
    <phoneticPr fontId="19"/>
  </si>
  <si>
    <t>浜田</t>
    <rPh sb="0" eb="2">
      <t>ハマダ</t>
    </rPh>
    <phoneticPr fontId="19"/>
  </si>
  <si>
    <t>九管区</t>
    <rPh sb="0" eb="1">
      <t>キュウ</t>
    </rPh>
    <rPh sb="1" eb="3">
      <t>カンク</t>
    </rPh>
    <phoneticPr fontId="19"/>
  </si>
  <si>
    <t>新潟</t>
    <rPh sb="0" eb="2">
      <t>ニイガタ</t>
    </rPh>
    <phoneticPr fontId="19"/>
  </si>
  <si>
    <t>上越</t>
    <rPh sb="0" eb="2">
      <t>ジョウエツ</t>
    </rPh>
    <phoneticPr fontId="19"/>
  </si>
  <si>
    <t>佐渡</t>
    <rPh sb="0" eb="2">
      <t>サド</t>
    </rPh>
    <phoneticPr fontId="19"/>
  </si>
  <si>
    <t>伏木</t>
    <rPh sb="0" eb="2">
      <t>フシキ</t>
    </rPh>
    <phoneticPr fontId="19"/>
  </si>
  <si>
    <t>金沢</t>
    <rPh sb="0" eb="2">
      <t>カナザワ</t>
    </rPh>
    <phoneticPr fontId="19"/>
  </si>
  <si>
    <t>七尾</t>
    <rPh sb="0" eb="2">
      <t>ナナオ</t>
    </rPh>
    <phoneticPr fontId="19"/>
  </si>
  <si>
    <t>能登</t>
    <rPh sb="0" eb="2">
      <t>ノト</t>
    </rPh>
    <phoneticPr fontId="19"/>
  </si>
  <si>
    <t>十管区</t>
    <rPh sb="0" eb="1">
      <t>ジュウ</t>
    </rPh>
    <rPh sb="1" eb="3">
      <t>カンク</t>
    </rPh>
    <phoneticPr fontId="19"/>
  </si>
  <si>
    <t>熊本</t>
    <rPh sb="0" eb="2">
      <t>クマモト</t>
    </rPh>
    <phoneticPr fontId="19"/>
  </si>
  <si>
    <t>八代</t>
    <rPh sb="0" eb="2">
      <t>ヤツシロ</t>
    </rPh>
    <phoneticPr fontId="19"/>
  </si>
  <si>
    <t>天草</t>
    <rPh sb="0" eb="2">
      <t>アマクサ</t>
    </rPh>
    <phoneticPr fontId="19"/>
  </si>
  <si>
    <t>宮崎</t>
    <rPh sb="0" eb="2">
      <t>ミヤザキ</t>
    </rPh>
    <phoneticPr fontId="19"/>
  </si>
  <si>
    <t>日向</t>
    <rPh sb="0" eb="2">
      <t>ヒュウガ</t>
    </rPh>
    <phoneticPr fontId="19"/>
  </si>
  <si>
    <t>鹿児島</t>
    <rPh sb="0" eb="3">
      <t>カゴシマ</t>
    </rPh>
    <phoneticPr fontId="19"/>
  </si>
  <si>
    <t>喜入</t>
    <rPh sb="0" eb="2">
      <t>キイレ</t>
    </rPh>
    <phoneticPr fontId="19"/>
  </si>
  <si>
    <t>指宿</t>
    <rPh sb="0" eb="2">
      <t>イブスキ</t>
    </rPh>
    <phoneticPr fontId="19"/>
  </si>
  <si>
    <t>種子島</t>
    <rPh sb="0" eb="3">
      <t>タネガシマ</t>
    </rPh>
    <phoneticPr fontId="19"/>
  </si>
  <si>
    <t>志布志</t>
    <rPh sb="0" eb="3">
      <t>シブシ</t>
    </rPh>
    <phoneticPr fontId="19"/>
  </si>
  <si>
    <t>串木野</t>
    <rPh sb="0" eb="3">
      <t>クシキノ</t>
    </rPh>
    <phoneticPr fontId="19"/>
  </si>
  <si>
    <t>奄美</t>
    <rPh sb="0" eb="2">
      <t>アマミ</t>
    </rPh>
    <phoneticPr fontId="19"/>
  </si>
  <si>
    <t>古仁屋</t>
    <rPh sb="0" eb="3">
      <t>コニヤ</t>
    </rPh>
    <phoneticPr fontId="19"/>
  </si>
  <si>
    <t>十一管区</t>
    <rPh sb="0" eb="1">
      <t>ジュウ</t>
    </rPh>
    <rPh sb="1" eb="2">
      <t>イチ</t>
    </rPh>
    <rPh sb="2" eb="4">
      <t>カンク</t>
    </rPh>
    <phoneticPr fontId="19"/>
  </si>
  <si>
    <t>那覇</t>
    <rPh sb="0" eb="2">
      <t>ナハ</t>
    </rPh>
    <phoneticPr fontId="19"/>
  </si>
  <si>
    <t>名護</t>
    <rPh sb="0" eb="2">
      <t>ナゴ</t>
    </rPh>
    <phoneticPr fontId="19"/>
  </si>
  <si>
    <t>石垣</t>
    <rPh sb="0" eb="2">
      <t>イシガキ</t>
    </rPh>
    <phoneticPr fontId="19"/>
  </si>
  <si>
    <t>中城</t>
    <rPh sb="0" eb="2">
      <t>ナカグスク</t>
    </rPh>
    <phoneticPr fontId="19"/>
  </si>
  <si>
    <t>宮古島</t>
    <rPh sb="0" eb="3">
      <t>ミヤコジマ</t>
    </rPh>
    <phoneticPr fontId="19"/>
  </si>
  <si>
    <t>５～20トン</t>
    <phoneticPr fontId="1"/>
  </si>
  <si>
    <t>20～100トン</t>
    <phoneticPr fontId="1"/>
  </si>
  <si>
    <t>100～500トン</t>
    <phoneticPr fontId="1"/>
  </si>
  <si>
    <r>
      <t>500～1,000トン</t>
    </r>
    <r>
      <rPr>
        <sz val="11"/>
        <rFont val="ＭＳ Ｐゴシック"/>
        <family val="3"/>
        <charset val="128"/>
      </rPr>
      <t/>
    </r>
    <phoneticPr fontId="1"/>
  </si>
  <si>
    <t>1,000～3,000トン</t>
    <phoneticPr fontId="1"/>
  </si>
  <si>
    <t>５～20トン</t>
    <phoneticPr fontId="1"/>
  </si>
  <si>
    <t>20～100トン</t>
    <phoneticPr fontId="1"/>
  </si>
  <si>
    <t>100～500トン</t>
    <phoneticPr fontId="1"/>
  </si>
  <si>
    <r>
      <t>500～1,000トン</t>
    </r>
    <r>
      <rPr>
        <sz val="11"/>
        <rFont val="ＭＳ Ｐゴシック"/>
        <family val="3"/>
        <charset val="128"/>
      </rPr>
      <t/>
    </r>
    <phoneticPr fontId="1"/>
  </si>
  <si>
    <t>1,000～3,000トン</t>
    <phoneticPr fontId="1"/>
  </si>
  <si>
    <r>
      <t>３
～
12
海
里</t>
    </r>
    <r>
      <rPr>
        <sz val="11"/>
        <rFont val="ＭＳ Ｐゴシック"/>
        <family val="3"/>
        <charset val="128"/>
      </rPr>
      <t/>
    </r>
    <phoneticPr fontId="1"/>
  </si>
  <si>
    <r>
      <t>12
～
20
海
里</t>
    </r>
    <r>
      <rPr>
        <sz val="11"/>
        <rFont val="ＭＳ Ｐゴシック"/>
        <family val="3"/>
        <charset val="128"/>
      </rPr>
      <t/>
    </r>
    <phoneticPr fontId="1"/>
  </si>
  <si>
    <t>\</t>
    <phoneticPr fontId="19"/>
  </si>
  <si>
    <t>％</t>
    <phoneticPr fontId="1"/>
  </si>
  <si>
    <t>-</t>
    <phoneticPr fontId="1"/>
  </si>
  <si>
    <t>-</t>
    <phoneticPr fontId="1"/>
  </si>
  <si>
    <t>％</t>
    <phoneticPr fontId="1"/>
  </si>
  <si>
    <t>％</t>
    <phoneticPr fontId="1"/>
  </si>
  <si>
    <t>死者・行方不明者</t>
    <phoneticPr fontId="1"/>
  </si>
  <si>
    <t>死者・行方不明者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</si>
</sst>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76" formatCode="0.0"/>
    <numFmt numFmtId="177" formatCode="0.0%"/>
    <numFmt numFmtId="178" formatCode="&quot;(&quot;#,##0&quot;)&quot;"/>
    <numFmt numFmtId="179" formatCode="[&lt;=0]&quot;-&quot;;#,##0"/>
    <numFmt numFmtId="180" formatCode="[=0]&quot;-&quot;;#,##0"/>
    <numFmt numFmtId="181" formatCode="[=0]&quot;(-)&quot;;&quot;(&quot;#,##0&quot;)&quot;"/>
    <numFmt numFmtId="182" formatCode="[=0]&quot;-&quot;;#,##0.0"/>
    <numFmt numFmtId="183" formatCode="[=0]&quot;(-)&quot;;&quot;(&quot;#,##0.0&quot;)&quot;"/>
    <numFmt numFmtId="184" formatCode="[=0]&quot;(-) &quot;;&quot;(&quot;#,##0.0&quot;)&quot;\ "/>
    <numFmt numFmtId="185" formatCode="&quot;(&quot;#,##0.0&quot;)&quot;;[=0]&quot;(-)&quot;;General"/>
    <numFmt numFmtId="186" formatCode="#,##0_ ;[Red]\-#,##0\ "/>
    <numFmt numFmtId="187" formatCode="#,##0_);[Red]\(#,##0\)"/>
    <numFmt numFmtId="188" formatCode="&quot;(&quot;#,###&quot;)&quot;"/>
    <numFmt numFmtId="189" formatCode="0.0_ "/>
    <numFmt numFmtId="190" formatCode="#,##0_ "/>
    <numFmt numFmtId="191" formatCode="#,##0&quot;隻&quot;"/>
  </numFmts>
  <fonts count="23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ＭＳ ゴシック"/>
      <family val="3"/>
      <charset val="128"/>
    </font>
    <font>
      <sz val="11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ゴシック"/>
      <family val="3"/>
      <charset val="128"/>
    </font>
    <font>
      <strike/>
      <sz val="11"/>
      <name val="ＭＳ Ｐ明朝"/>
      <family val="1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8"/>
      <name val="ＭＳ Ｐ明朝"/>
      <family val="1"/>
      <charset val="128"/>
    </font>
    <font>
      <sz val="2"/>
      <name val="ＭＳ Ｐ明朝"/>
      <family val="1"/>
      <charset val="128"/>
    </font>
    <font>
      <sz val="11"/>
      <color indexed="10"/>
      <name val="ＭＳ Ｐ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  <font>
      <b/>
      <sz val="11"/>
      <color rgb="FFFF000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05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</borders>
  <cellStyleXfs count="5">
    <xf numFmtId="0" fontId="0" fillId="0" borderId="0"/>
    <xf numFmtId="9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>
      <alignment vertical="center"/>
    </xf>
    <xf numFmtId="0" fontId="6" fillId="0" borderId="0">
      <alignment vertical="center"/>
    </xf>
  </cellStyleXfs>
  <cellXfs count="595">
    <xf numFmtId="0" fontId="0" fillId="0" borderId="0" xfId="0"/>
    <xf numFmtId="0" fontId="10" fillId="0" borderId="0" xfId="0" applyFont="1" applyFill="1"/>
    <xf numFmtId="38" fontId="3" fillId="0" borderId="0" xfId="2" applyFont="1" applyFill="1" applyAlignment="1">
      <alignment vertical="center"/>
    </xf>
    <xf numFmtId="0" fontId="3" fillId="0" borderId="0" xfId="4" applyFont="1" applyFill="1">
      <alignment vertical="center"/>
    </xf>
    <xf numFmtId="0" fontId="0" fillId="0" borderId="0" xfId="0" applyFill="1" applyAlignment="1">
      <alignment horizontal="left" vertical="center"/>
    </xf>
    <xf numFmtId="0" fontId="0" fillId="0" borderId="0" xfId="0" applyNumberFormat="1" applyFill="1" applyAlignment="1">
      <alignment vertical="center"/>
    </xf>
    <xf numFmtId="179" fontId="17" fillId="0" borderId="0" xfId="2" applyNumberFormat="1" applyFont="1" applyFill="1" applyAlignment="1">
      <alignment vertical="center"/>
    </xf>
    <xf numFmtId="179" fontId="3" fillId="0" borderId="0" xfId="2" applyNumberFormat="1" applyFont="1" applyFill="1" applyAlignment="1">
      <alignment vertical="center"/>
    </xf>
    <xf numFmtId="179" fontId="4" fillId="0" borderId="1" xfId="2" applyNumberFormat="1" applyFont="1" applyFill="1" applyBorder="1" applyAlignment="1">
      <alignment horizontal="center" vertical="center" textRotation="255" wrapText="1"/>
    </xf>
    <xf numFmtId="179" fontId="4" fillId="0" borderId="2" xfId="2" applyNumberFormat="1" applyFont="1" applyFill="1" applyBorder="1" applyAlignment="1">
      <alignment horizontal="center" vertical="center" textRotation="255" wrapText="1"/>
    </xf>
    <xf numFmtId="179" fontId="4" fillId="0" borderId="3" xfId="2" applyNumberFormat="1" applyFont="1" applyFill="1" applyBorder="1" applyAlignment="1">
      <alignment horizontal="center" vertical="center" textRotation="255" wrapText="1"/>
    </xf>
    <xf numFmtId="179" fontId="4" fillId="0" borderId="4" xfId="2" applyNumberFormat="1" applyFont="1" applyFill="1" applyBorder="1" applyAlignment="1">
      <alignment horizontal="center" vertical="center"/>
    </xf>
    <xf numFmtId="179" fontId="4" fillId="0" borderId="5" xfId="2" applyNumberFormat="1" applyFont="1" applyFill="1" applyBorder="1" applyAlignment="1">
      <alignment horizontal="right" vertical="center"/>
    </xf>
    <xf numFmtId="179" fontId="4" fillId="0" borderId="6" xfId="2" applyNumberFormat="1" applyFont="1" applyFill="1" applyBorder="1" applyAlignment="1">
      <alignment horizontal="right" vertical="center"/>
    </xf>
    <xf numFmtId="179" fontId="4" fillId="0" borderId="7" xfId="2" applyNumberFormat="1" applyFont="1" applyFill="1" applyBorder="1" applyAlignment="1">
      <alignment horizontal="right" vertical="center"/>
    </xf>
    <xf numFmtId="179" fontId="4" fillId="0" borderId="8" xfId="2" applyNumberFormat="1" applyFont="1" applyFill="1" applyBorder="1" applyAlignment="1">
      <alignment horizontal="right" vertical="center"/>
    </xf>
    <xf numFmtId="179" fontId="4" fillId="0" borderId="9" xfId="2" applyNumberFormat="1" applyFont="1" applyFill="1" applyBorder="1" applyAlignment="1">
      <alignment horizontal="right" vertical="center"/>
    </xf>
    <xf numFmtId="179" fontId="4" fillId="0" borderId="10" xfId="2" applyNumberFormat="1" applyFont="1" applyFill="1" applyBorder="1" applyAlignment="1">
      <alignment horizontal="right" vertical="center"/>
    </xf>
    <xf numFmtId="179" fontId="4" fillId="0" borderId="11" xfId="2" applyNumberFormat="1" applyFont="1" applyFill="1" applyBorder="1" applyAlignment="1">
      <alignment horizontal="right" vertical="center"/>
    </xf>
    <xf numFmtId="179" fontId="4" fillId="0" borderId="12" xfId="2" applyNumberFormat="1" applyFont="1" applyFill="1" applyBorder="1" applyAlignment="1">
      <alignment horizontal="center" vertical="center"/>
    </xf>
    <xf numFmtId="179" fontId="4" fillId="0" borderId="12" xfId="2" applyNumberFormat="1" applyFont="1" applyFill="1" applyBorder="1" applyAlignment="1">
      <alignment vertical="center"/>
    </xf>
    <xf numFmtId="179" fontId="4" fillId="0" borderId="13" xfId="2" applyNumberFormat="1" applyFont="1" applyFill="1" applyBorder="1" applyAlignment="1">
      <alignment vertical="center"/>
    </xf>
    <xf numFmtId="179" fontId="4" fillId="0" borderId="14" xfId="2" applyNumberFormat="1" applyFont="1" applyFill="1" applyBorder="1" applyAlignment="1">
      <alignment vertical="center"/>
    </xf>
    <xf numFmtId="179" fontId="4" fillId="0" borderId="13" xfId="2" applyNumberFormat="1" applyFont="1" applyFill="1" applyBorder="1" applyAlignment="1">
      <alignment horizontal="center" vertical="center"/>
    </xf>
    <xf numFmtId="179" fontId="4" fillId="0" borderId="15" xfId="2" applyNumberFormat="1" applyFont="1" applyFill="1" applyBorder="1" applyAlignment="1">
      <alignment vertical="center"/>
    </xf>
    <xf numFmtId="179" fontId="4" fillId="0" borderId="16" xfId="2" applyNumberFormat="1" applyFont="1" applyFill="1" applyBorder="1" applyAlignment="1">
      <alignment vertical="center"/>
    </xf>
    <xf numFmtId="179" fontId="4" fillId="0" borderId="17" xfId="2" applyNumberFormat="1" applyFont="1" applyFill="1" applyBorder="1" applyAlignment="1">
      <alignment vertical="center"/>
    </xf>
    <xf numFmtId="179" fontId="4" fillId="0" borderId="18" xfId="2" applyNumberFormat="1" applyFont="1" applyFill="1" applyBorder="1" applyAlignment="1">
      <alignment vertical="center"/>
    </xf>
    <xf numFmtId="179" fontId="4" fillId="0" borderId="10" xfId="2" applyNumberFormat="1" applyFont="1" applyFill="1" applyBorder="1" applyAlignment="1">
      <alignment vertical="center"/>
    </xf>
    <xf numFmtId="179" fontId="4" fillId="0" borderId="19" xfId="2" applyNumberFormat="1" applyFont="1" applyFill="1" applyBorder="1" applyAlignment="1">
      <alignment vertical="center"/>
    </xf>
    <xf numFmtId="179" fontId="4" fillId="0" borderId="20" xfId="2" applyNumberFormat="1" applyFont="1" applyFill="1" applyBorder="1" applyAlignment="1">
      <alignment vertical="center"/>
    </xf>
    <xf numFmtId="179" fontId="4" fillId="0" borderId="4" xfId="2" applyNumberFormat="1" applyFont="1" applyFill="1" applyBorder="1" applyAlignment="1">
      <alignment horizontal="center" vertical="center" wrapText="1"/>
    </xf>
    <xf numFmtId="179" fontId="4" fillId="0" borderId="21" xfId="2" applyNumberFormat="1" applyFont="1" applyFill="1" applyBorder="1" applyAlignment="1">
      <alignment horizontal="center" vertical="center"/>
    </xf>
    <xf numFmtId="179" fontId="4" fillId="0" borderId="22" xfId="2" applyNumberFormat="1" applyFont="1" applyFill="1" applyBorder="1" applyAlignment="1">
      <alignment horizontal="center" vertical="center"/>
    </xf>
    <xf numFmtId="179" fontId="4" fillId="0" borderId="23" xfId="2" applyNumberFormat="1" applyFont="1" applyFill="1" applyBorder="1" applyAlignment="1">
      <alignment horizontal="center" vertical="center"/>
    </xf>
    <xf numFmtId="179" fontId="4" fillId="0" borderId="24" xfId="2" applyNumberFormat="1" applyFont="1" applyFill="1" applyBorder="1" applyAlignment="1">
      <alignment horizontal="center" vertical="center"/>
    </xf>
    <xf numFmtId="179" fontId="4" fillId="0" borderId="18" xfId="2" applyNumberFormat="1" applyFont="1" applyFill="1" applyBorder="1" applyAlignment="1">
      <alignment horizontal="center" vertical="center"/>
    </xf>
    <xf numFmtId="179" fontId="4" fillId="0" borderId="25" xfId="2" applyNumberFormat="1" applyFont="1" applyFill="1" applyBorder="1" applyAlignment="1">
      <alignment horizontal="center" vertical="center"/>
    </xf>
    <xf numFmtId="179" fontId="3" fillId="0" borderId="0" xfId="2" applyNumberFormat="1" applyFont="1" applyFill="1" applyAlignment="1">
      <alignment horizontal="center" vertical="center"/>
    </xf>
    <xf numFmtId="179" fontId="4" fillId="0" borderId="26" xfId="2" applyNumberFormat="1" applyFont="1" applyFill="1" applyBorder="1" applyAlignment="1">
      <alignment horizontal="center" vertical="center" wrapText="1"/>
    </xf>
    <xf numFmtId="179" fontId="4" fillId="0" borderId="26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79" fontId="4" fillId="0" borderId="27" xfId="2" applyNumberFormat="1" applyFont="1" applyFill="1" applyBorder="1" applyAlignment="1">
      <alignment horizontal="right" vertical="center"/>
    </xf>
    <xf numFmtId="179" fontId="4" fillId="0" borderId="28" xfId="2" applyNumberFormat="1" applyFont="1" applyFill="1" applyBorder="1" applyAlignment="1">
      <alignment horizontal="right" vertical="center"/>
    </xf>
    <xf numFmtId="179" fontId="4" fillId="0" borderId="17" xfId="2" applyNumberFormat="1" applyFont="1" applyFill="1" applyBorder="1" applyAlignment="1">
      <alignment horizontal="center" vertical="center"/>
    </xf>
    <xf numFmtId="179" fontId="4" fillId="0" borderId="17" xfId="2" applyNumberFormat="1" applyFont="1" applyFill="1" applyBorder="1" applyAlignment="1">
      <alignment horizontal="right" vertical="center"/>
    </xf>
    <xf numFmtId="179" fontId="4" fillId="0" borderId="17" xfId="2" applyNumberFormat="1" applyFont="1" applyFill="1" applyBorder="1" applyAlignment="1" applyProtection="1">
      <alignment horizontal="right" vertical="center"/>
      <protection locked="0"/>
    </xf>
    <xf numFmtId="179" fontId="4" fillId="0" borderId="0" xfId="2" applyNumberFormat="1" applyFont="1" applyFill="1" applyBorder="1" applyAlignment="1" applyProtection="1">
      <alignment horizontal="right" vertical="center"/>
      <protection locked="0"/>
    </xf>
    <xf numFmtId="179" fontId="4" fillId="0" borderId="29" xfId="2" applyNumberFormat="1" applyFont="1" applyFill="1" applyBorder="1" applyAlignment="1" applyProtection="1">
      <alignment horizontal="right" vertical="center"/>
      <protection locked="0"/>
    </xf>
    <xf numFmtId="179" fontId="4" fillId="0" borderId="26" xfId="2" applyNumberFormat="1" applyFont="1" applyFill="1" applyBorder="1" applyAlignment="1">
      <alignment horizontal="center" vertical="center"/>
    </xf>
    <xf numFmtId="179" fontId="4" fillId="0" borderId="12" xfId="2" applyNumberFormat="1" applyFont="1" applyFill="1" applyBorder="1" applyAlignment="1">
      <alignment horizontal="right" vertical="center"/>
    </xf>
    <xf numFmtId="179" fontId="4" fillId="0" borderId="13" xfId="2" applyNumberFormat="1" applyFont="1" applyFill="1" applyBorder="1" applyAlignment="1">
      <alignment horizontal="right" vertical="center"/>
    </xf>
    <xf numFmtId="179" fontId="4" fillId="0" borderId="14" xfId="2" applyNumberFormat="1" applyFont="1" applyFill="1" applyBorder="1" applyAlignment="1">
      <alignment horizontal="right" vertical="center"/>
    </xf>
    <xf numFmtId="179" fontId="4" fillId="0" borderId="16" xfId="2" applyNumberFormat="1" applyFont="1" applyFill="1" applyBorder="1" applyAlignment="1">
      <alignment horizontal="right" vertical="center"/>
    </xf>
    <xf numFmtId="179" fontId="4" fillId="0" borderId="19" xfId="2" applyNumberFormat="1" applyFont="1" applyFill="1" applyBorder="1" applyAlignment="1">
      <alignment horizontal="center" vertical="center"/>
    </xf>
    <xf numFmtId="179" fontId="4" fillId="0" borderId="19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center" vertical="center"/>
    </xf>
    <xf numFmtId="179" fontId="4" fillId="0" borderId="27" xfId="2" applyNumberFormat="1" applyFont="1" applyFill="1" applyBorder="1" applyAlignment="1">
      <alignment horizontal="center" vertical="center"/>
    </xf>
    <xf numFmtId="179" fontId="4" fillId="0" borderId="30" xfId="2" applyNumberFormat="1" applyFont="1" applyFill="1" applyBorder="1" applyAlignment="1">
      <alignment horizontal="center" vertical="center"/>
    </xf>
    <xf numFmtId="179" fontId="4" fillId="0" borderId="28" xfId="2" applyNumberFormat="1" applyFont="1" applyFill="1" applyBorder="1" applyAlignment="1">
      <alignment horizontal="center" vertical="center"/>
    </xf>
    <xf numFmtId="179" fontId="4" fillId="0" borderId="29" xfId="2" applyNumberFormat="1" applyFont="1" applyFill="1" applyBorder="1" applyAlignment="1">
      <alignment horizontal="center" vertical="center"/>
    </xf>
    <xf numFmtId="179" fontId="4" fillId="0" borderId="30" xfId="2" applyNumberFormat="1" applyFont="1" applyFill="1" applyBorder="1" applyAlignment="1" applyProtection="1">
      <alignment horizontal="right" vertical="center"/>
      <protection locked="0"/>
    </xf>
    <xf numFmtId="179" fontId="4" fillId="0" borderId="28" xfId="2" applyNumberFormat="1" applyFont="1" applyFill="1" applyBorder="1" applyAlignment="1" applyProtection="1">
      <alignment horizontal="right" vertical="center"/>
      <protection locked="0"/>
    </xf>
    <xf numFmtId="179" fontId="20" fillId="0" borderId="0" xfId="2" applyNumberFormat="1" applyFont="1" applyFill="1" applyAlignment="1">
      <alignment vertical="center"/>
    </xf>
    <xf numFmtId="179" fontId="3" fillId="0" borderId="0" xfId="2" applyNumberFormat="1" applyFont="1" applyFill="1" applyBorder="1" applyAlignment="1">
      <alignment vertical="center"/>
    </xf>
    <xf numFmtId="179" fontId="3" fillId="0" borderId="13" xfId="2" applyNumberFormat="1" applyFont="1" applyFill="1" applyBorder="1" applyAlignment="1">
      <alignment vertical="center"/>
    </xf>
    <xf numFmtId="179" fontId="3" fillId="0" borderId="0" xfId="2" applyNumberFormat="1" applyFont="1" applyFill="1" applyBorder="1" applyAlignment="1">
      <alignment horizontal="center" vertical="center"/>
    </xf>
    <xf numFmtId="179" fontId="4" fillId="0" borderId="31" xfId="2" applyNumberFormat="1" applyFont="1" applyFill="1" applyBorder="1" applyAlignment="1">
      <alignment horizontal="center" vertical="center"/>
    </xf>
    <xf numFmtId="179" fontId="3" fillId="0" borderId="13" xfId="2" applyNumberFormat="1" applyFont="1" applyFill="1" applyBorder="1" applyAlignment="1">
      <alignment horizontal="center" vertical="center"/>
    </xf>
    <xf numFmtId="179" fontId="9" fillId="0" borderId="0" xfId="2" applyNumberFormat="1" applyFont="1" applyFill="1" applyAlignment="1">
      <alignment vertical="center"/>
    </xf>
    <xf numFmtId="38" fontId="17" fillId="0" borderId="0" xfId="2" applyFont="1" applyFill="1" applyAlignment="1">
      <alignment vertical="center"/>
    </xf>
    <xf numFmtId="38" fontId="3" fillId="0" borderId="0" xfId="2" applyFont="1" applyFill="1" applyAlignment="1">
      <alignment horizontal="right" vertical="center"/>
    </xf>
    <xf numFmtId="38" fontId="4" fillId="0" borderId="32" xfId="2" applyFont="1" applyFill="1" applyBorder="1" applyAlignment="1">
      <alignment horizontal="center" vertical="center" wrapText="1"/>
    </xf>
    <xf numFmtId="38" fontId="4" fillId="0" borderId="3" xfId="2" applyFont="1" applyFill="1" applyBorder="1" applyAlignment="1">
      <alignment horizontal="center" vertical="center" wrapText="1"/>
    </xf>
    <xf numFmtId="38" fontId="4" fillId="0" borderId="33" xfId="2" applyFont="1" applyFill="1" applyBorder="1" applyAlignment="1">
      <alignment horizontal="center" vertical="center" wrapText="1"/>
    </xf>
    <xf numFmtId="38" fontId="4" fillId="0" borderId="29" xfId="2" applyFont="1" applyFill="1" applyBorder="1" applyAlignment="1">
      <alignment horizontal="distributed" vertical="center"/>
    </xf>
    <xf numFmtId="180" fontId="4" fillId="0" borderId="34" xfId="2" applyNumberFormat="1" applyFont="1" applyFill="1" applyBorder="1" applyAlignment="1">
      <alignment vertical="center"/>
    </xf>
    <xf numFmtId="180" fontId="4" fillId="0" borderId="18" xfId="2" applyNumberFormat="1" applyFont="1" applyFill="1" applyBorder="1" applyAlignment="1">
      <alignment vertical="center"/>
    </xf>
    <xf numFmtId="180" fontId="4" fillId="0" borderId="25" xfId="2" applyNumberFormat="1" applyFont="1" applyFill="1" applyBorder="1" applyAlignment="1">
      <alignment vertical="center"/>
    </xf>
    <xf numFmtId="180" fontId="4" fillId="0" borderId="35" xfId="2" applyNumberFormat="1" applyFont="1" applyFill="1" applyBorder="1" applyAlignment="1">
      <alignment vertical="center"/>
    </xf>
    <xf numFmtId="180" fontId="4" fillId="0" borderId="17" xfId="2" applyNumberFormat="1" applyFont="1" applyFill="1" applyBorder="1" applyAlignment="1">
      <alignment vertical="center"/>
    </xf>
    <xf numFmtId="180" fontId="4" fillId="0" borderId="29" xfId="2" applyNumberFormat="1" applyFont="1" applyFill="1" applyBorder="1" applyAlignment="1">
      <alignment vertical="center"/>
    </xf>
    <xf numFmtId="38" fontId="4" fillId="0" borderId="36" xfId="2" applyFont="1" applyFill="1" applyBorder="1" applyAlignment="1">
      <alignment horizontal="distributed" vertical="center"/>
    </xf>
    <xf numFmtId="180" fontId="4" fillId="0" borderId="37" xfId="2" applyNumberFormat="1" applyFont="1" applyFill="1" applyBorder="1" applyAlignment="1">
      <alignment vertical="center"/>
    </xf>
    <xf numFmtId="180" fontId="4" fillId="0" borderId="38" xfId="2" applyNumberFormat="1" applyFont="1" applyFill="1" applyBorder="1" applyAlignment="1">
      <alignment vertical="center"/>
    </xf>
    <xf numFmtId="180" fontId="4" fillId="0" borderId="39" xfId="2" applyNumberFormat="1" applyFont="1" applyFill="1" applyBorder="1" applyAlignment="1">
      <alignment vertical="center"/>
    </xf>
    <xf numFmtId="180" fontId="4" fillId="0" borderId="40" xfId="2" applyNumberFormat="1" applyFont="1" applyFill="1" applyBorder="1" applyAlignment="1">
      <alignment vertical="center"/>
    </xf>
    <xf numFmtId="38" fontId="4" fillId="0" borderId="41" xfId="2" applyFont="1" applyFill="1" applyBorder="1" applyAlignment="1">
      <alignment horizontal="distributed" vertical="center"/>
    </xf>
    <xf numFmtId="180" fontId="4" fillId="0" borderId="42" xfId="2" applyNumberFormat="1" applyFont="1" applyFill="1" applyBorder="1" applyAlignment="1">
      <alignment vertical="center"/>
    </xf>
    <xf numFmtId="180" fontId="4" fillId="0" borderId="43" xfId="2" applyNumberFormat="1" applyFont="1" applyFill="1" applyBorder="1" applyAlignment="1">
      <alignment vertical="center"/>
    </xf>
    <xf numFmtId="38" fontId="4" fillId="0" borderId="44" xfId="2" applyFont="1" applyFill="1" applyBorder="1" applyAlignment="1">
      <alignment horizontal="distributed" vertical="center"/>
    </xf>
    <xf numFmtId="38" fontId="4" fillId="0" borderId="45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vertical="center"/>
    </xf>
    <xf numFmtId="180" fontId="21" fillId="0" borderId="17" xfId="2" applyNumberFormat="1" applyFont="1" applyFill="1" applyBorder="1" applyAlignment="1">
      <alignment vertical="center"/>
    </xf>
    <xf numFmtId="180" fontId="21" fillId="0" borderId="35" xfId="2" applyNumberFormat="1" applyFont="1" applyFill="1" applyBorder="1" applyAlignment="1">
      <alignment vertical="center"/>
    </xf>
    <xf numFmtId="180" fontId="21" fillId="0" borderId="40" xfId="2" applyNumberFormat="1" applyFont="1" applyFill="1" applyBorder="1" applyAlignment="1">
      <alignment vertical="center"/>
    </xf>
    <xf numFmtId="180" fontId="21" fillId="0" borderId="42" xfId="2" applyNumberFormat="1" applyFont="1" applyFill="1" applyBorder="1" applyAlignment="1">
      <alignment vertical="center"/>
    </xf>
    <xf numFmtId="180" fontId="21" fillId="0" borderId="43" xfId="2" applyNumberFormat="1" applyFont="1" applyFill="1" applyBorder="1" applyAlignment="1">
      <alignment vertical="center"/>
    </xf>
    <xf numFmtId="180" fontId="21" fillId="0" borderId="46" xfId="2" applyNumberFormat="1" applyFont="1" applyFill="1" applyBorder="1" applyAlignment="1">
      <alignment vertical="center"/>
    </xf>
    <xf numFmtId="180" fontId="21" fillId="0" borderId="47" xfId="2" applyNumberFormat="1" applyFont="1" applyFill="1" applyBorder="1" applyAlignment="1">
      <alignment vertical="center"/>
    </xf>
    <xf numFmtId="38" fontId="3" fillId="0" borderId="48" xfId="2" applyFont="1" applyFill="1" applyBorder="1" applyAlignment="1">
      <alignment horizontal="center" vertical="center"/>
    </xf>
    <xf numFmtId="38" fontId="3" fillId="0" borderId="0" xfId="2" applyFont="1" applyFill="1" applyAlignment="1">
      <alignment horizontal="center" vertical="center"/>
    </xf>
    <xf numFmtId="38" fontId="3" fillId="0" borderId="23" xfId="2" applyFont="1" applyFill="1" applyBorder="1" applyAlignment="1">
      <alignment horizontal="center" vertical="center"/>
    </xf>
    <xf numFmtId="187" fontId="3" fillId="0" borderId="49" xfId="2" applyNumberFormat="1" applyFont="1" applyFill="1" applyBorder="1" applyAlignment="1">
      <alignment vertical="center"/>
    </xf>
    <xf numFmtId="187" fontId="3" fillId="0" borderId="50" xfId="2" applyNumberFormat="1" applyFont="1" applyFill="1" applyBorder="1" applyAlignment="1">
      <alignment vertical="center"/>
    </xf>
    <xf numFmtId="187" fontId="3" fillId="0" borderId="51" xfId="2" applyNumberFormat="1" applyFont="1" applyFill="1" applyBorder="1" applyAlignment="1">
      <alignment vertical="center"/>
    </xf>
    <xf numFmtId="38" fontId="3" fillId="0" borderId="30" xfId="2" applyFont="1" applyFill="1" applyBorder="1" applyAlignment="1">
      <alignment horizontal="center" vertical="center"/>
    </xf>
    <xf numFmtId="187" fontId="3" fillId="0" borderId="52" xfId="2" applyNumberFormat="1" applyFont="1" applyFill="1" applyBorder="1" applyAlignment="1">
      <alignment vertical="center"/>
    </xf>
    <xf numFmtId="187" fontId="3" fillId="0" borderId="53" xfId="2" applyNumberFormat="1" applyFont="1" applyFill="1" applyBorder="1" applyAlignment="1">
      <alignment vertical="center"/>
    </xf>
    <xf numFmtId="187" fontId="3" fillId="0" borderId="54" xfId="2" applyNumberFormat="1" applyFont="1" applyFill="1" applyBorder="1" applyAlignment="1">
      <alignment vertical="center"/>
    </xf>
    <xf numFmtId="38" fontId="3" fillId="0" borderId="15" xfId="2" applyFont="1" applyFill="1" applyBorder="1" applyAlignment="1">
      <alignment horizontal="center" vertical="center"/>
    </xf>
    <xf numFmtId="187" fontId="3" fillId="0" borderId="55" xfId="2" applyNumberFormat="1" applyFont="1" applyFill="1" applyBorder="1" applyAlignment="1">
      <alignment vertical="center"/>
    </xf>
    <xf numFmtId="187" fontId="3" fillId="0" borderId="3" xfId="2" applyNumberFormat="1" applyFont="1" applyFill="1" applyBorder="1" applyAlignment="1">
      <alignment vertical="center"/>
    </xf>
    <xf numFmtId="187" fontId="3" fillId="0" borderId="33" xfId="2" applyNumberFormat="1" applyFont="1" applyFill="1" applyBorder="1" applyAlignment="1">
      <alignment vertical="center"/>
    </xf>
    <xf numFmtId="38" fontId="3" fillId="0" borderId="25" xfId="2" applyFont="1" applyFill="1" applyBorder="1" applyAlignment="1">
      <alignment horizontal="center" vertical="center"/>
    </xf>
    <xf numFmtId="38" fontId="3" fillId="0" borderId="29" xfId="2" applyFont="1" applyFill="1" applyBorder="1" applyAlignment="1">
      <alignment horizontal="center" vertical="center"/>
    </xf>
    <xf numFmtId="38" fontId="3" fillId="0" borderId="44" xfId="2" applyFont="1" applyFill="1" applyBorder="1" applyAlignment="1">
      <alignment horizontal="center" vertical="center"/>
    </xf>
    <xf numFmtId="38" fontId="15" fillId="0" borderId="0" xfId="2" applyFont="1" applyFill="1" applyAlignment="1">
      <alignment vertical="center"/>
    </xf>
    <xf numFmtId="38" fontId="3" fillId="0" borderId="20" xfId="2" applyFont="1" applyFill="1" applyBorder="1" applyAlignment="1">
      <alignment horizontal="center" vertical="center"/>
    </xf>
    <xf numFmtId="38" fontId="3" fillId="0" borderId="56" xfId="2" applyFont="1" applyFill="1" applyBorder="1" applyAlignment="1">
      <alignment horizontal="center" vertical="center" wrapText="1"/>
    </xf>
    <xf numFmtId="38" fontId="4" fillId="0" borderId="19" xfId="2" applyFont="1" applyFill="1" applyBorder="1" applyAlignment="1">
      <alignment horizontal="distributed" vertical="center" wrapText="1"/>
    </xf>
    <xf numFmtId="38" fontId="4" fillId="0" borderId="15" xfId="2" applyFont="1" applyFill="1" applyBorder="1" applyAlignment="1">
      <alignment horizontal="distributed" vertical="center" wrapText="1"/>
    </xf>
    <xf numFmtId="38" fontId="3" fillId="0" borderId="48" xfId="2" applyFont="1" applyFill="1" applyBorder="1" applyAlignment="1">
      <alignment vertical="center"/>
    </xf>
    <xf numFmtId="38" fontId="3" fillId="0" borderId="57" xfId="2" applyFont="1" applyFill="1" applyBorder="1" applyAlignment="1">
      <alignment horizontal="center" vertical="center"/>
    </xf>
    <xf numFmtId="38" fontId="3" fillId="0" borderId="57" xfId="2" applyFont="1" applyFill="1" applyBorder="1" applyAlignment="1">
      <alignment vertical="center"/>
    </xf>
    <xf numFmtId="38" fontId="3" fillId="0" borderId="58" xfId="2" applyFont="1" applyFill="1" applyBorder="1" applyAlignment="1">
      <alignment horizontal="center" vertical="center"/>
    </xf>
    <xf numFmtId="38" fontId="3" fillId="0" borderId="58" xfId="2" applyFont="1" applyFill="1" applyBorder="1" applyAlignment="1">
      <alignment vertical="center"/>
    </xf>
    <xf numFmtId="38" fontId="3" fillId="0" borderId="31" xfId="2" applyFont="1" applyFill="1" applyBorder="1" applyAlignment="1">
      <alignment vertical="center"/>
    </xf>
    <xf numFmtId="38" fontId="3" fillId="0" borderId="59" xfId="2" applyFont="1" applyFill="1" applyBorder="1" applyAlignment="1">
      <alignment vertical="center"/>
    </xf>
    <xf numFmtId="38" fontId="3" fillId="0" borderId="60" xfId="2" applyFont="1" applyFill="1" applyBorder="1" applyAlignment="1">
      <alignment horizontal="center" vertical="center"/>
    </xf>
    <xf numFmtId="38" fontId="3" fillId="0" borderId="61" xfId="2" applyFont="1" applyFill="1" applyBorder="1" applyAlignment="1">
      <alignment vertical="center"/>
    </xf>
    <xf numFmtId="38" fontId="3" fillId="0" borderId="60" xfId="2" applyFont="1" applyFill="1" applyBorder="1" applyAlignment="1">
      <alignment vertical="center"/>
    </xf>
    <xf numFmtId="38" fontId="22" fillId="0" borderId="0" xfId="2" applyFont="1" applyFill="1" applyAlignment="1">
      <alignment vertical="center"/>
    </xf>
    <xf numFmtId="38" fontId="3" fillId="0" borderId="22" xfId="2" applyFont="1" applyFill="1" applyBorder="1" applyAlignment="1">
      <alignment horizontal="distributed" vertical="center"/>
    </xf>
    <xf numFmtId="38" fontId="3" fillId="0" borderId="26" xfId="2" applyFont="1" applyFill="1" applyBorder="1" applyAlignment="1">
      <alignment vertical="center"/>
    </xf>
    <xf numFmtId="178" fontId="3" fillId="0" borderId="28" xfId="2" applyNumberFormat="1" applyFont="1" applyFill="1" applyBorder="1" applyAlignment="1">
      <alignment horizontal="center" vertical="center"/>
    </xf>
    <xf numFmtId="38" fontId="3" fillId="0" borderId="21" xfId="2" applyFont="1" applyFill="1" applyBorder="1" applyAlignment="1">
      <alignment vertical="center"/>
    </xf>
    <xf numFmtId="178" fontId="3" fillId="0" borderId="24" xfId="2" applyNumberFormat="1" applyFont="1" applyFill="1" applyBorder="1" applyAlignment="1">
      <alignment horizontal="center" vertical="center"/>
    </xf>
    <xf numFmtId="38" fontId="3" fillId="0" borderId="23" xfId="2" applyFont="1" applyFill="1" applyBorder="1" applyAlignment="1">
      <alignment vertical="center"/>
    </xf>
    <xf numFmtId="178" fontId="3" fillId="0" borderId="22" xfId="2" applyNumberFormat="1" applyFont="1" applyFill="1" applyBorder="1" applyAlignment="1">
      <alignment horizontal="center" vertical="center"/>
    </xf>
    <xf numFmtId="38" fontId="3" fillId="0" borderId="27" xfId="2" applyFont="1" applyFill="1" applyBorder="1" applyAlignment="1">
      <alignment horizontal="distributed" vertical="center"/>
    </xf>
    <xf numFmtId="38" fontId="3" fillId="0" borderId="30" xfId="2" applyFont="1" applyFill="1" applyBorder="1" applyAlignment="1">
      <alignment vertical="center"/>
    </xf>
    <xf numFmtId="178" fontId="3" fillId="0" borderId="27" xfId="2" applyNumberFormat="1" applyFont="1" applyFill="1" applyBorder="1" applyAlignment="1">
      <alignment horizontal="center" vertical="center"/>
    </xf>
    <xf numFmtId="38" fontId="3" fillId="0" borderId="14" xfId="2" applyFont="1" applyFill="1" applyBorder="1" applyAlignment="1">
      <alignment horizontal="distributed" vertical="center"/>
    </xf>
    <xf numFmtId="38" fontId="3" fillId="0" borderId="12" xfId="2" applyFont="1" applyFill="1" applyBorder="1" applyAlignment="1">
      <alignment vertical="center"/>
    </xf>
    <xf numFmtId="178" fontId="3" fillId="0" borderId="16" xfId="2" applyNumberFormat="1" applyFont="1" applyFill="1" applyBorder="1" applyAlignment="1">
      <alignment horizontal="center" vertical="center"/>
    </xf>
    <xf numFmtId="38" fontId="3" fillId="0" borderId="13" xfId="2" applyFont="1" applyFill="1" applyBorder="1" applyAlignment="1">
      <alignment vertical="center"/>
    </xf>
    <xf numFmtId="38" fontId="3" fillId="0" borderId="15" xfId="2" applyFont="1" applyFill="1" applyBorder="1" applyAlignment="1">
      <alignment vertical="center"/>
    </xf>
    <xf numFmtId="178" fontId="3" fillId="0" borderId="14" xfId="2" applyNumberFormat="1" applyFont="1" applyFill="1" applyBorder="1" applyAlignment="1">
      <alignment horizontal="center" vertical="center"/>
    </xf>
    <xf numFmtId="38" fontId="3" fillId="0" borderId="25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horizontal="center" vertical="center"/>
    </xf>
    <xf numFmtId="38" fontId="3" fillId="0" borderId="29" xfId="2" applyFont="1" applyFill="1" applyBorder="1" applyAlignment="1">
      <alignment horizontal="distributed" vertical="center"/>
    </xf>
    <xf numFmtId="38" fontId="3" fillId="0" borderId="41" xfId="2" applyFont="1" applyFill="1" applyBorder="1" applyAlignment="1">
      <alignment horizontal="distributed" vertical="center"/>
    </xf>
    <xf numFmtId="38" fontId="3" fillId="0" borderId="44" xfId="2" applyFont="1" applyFill="1" applyBorder="1" applyAlignment="1">
      <alignment horizontal="distributed" vertical="center"/>
    </xf>
    <xf numFmtId="38" fontId="3" fillId="0" borderId="20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horizontal="left" vertical="center"/>
    </xf>
    <xf numFmtId="38" fontId="7" fillId="0" borderId="0" xfId="2" applyFont="1" applyFill="1" applyAlignment="1">
      <alignment vertical="center"/>
    </xf>
    <xf numFmtId="38" fontId="7" fillId="0" borderId="0" xfId="2" applyFont="1" applyFill="1" applyAlignment="1">
      <alignment horizontal="right" vertical="center"/>
    </xf>
    <xf numFmtId="38" fontId="7" fillId="0" borderId="62" xfId="2" quotePrefix="1" applyFont="1" applyFill="1" applyBorder="1" applyAlignment="1">
      <alignment horizontal="left" vertical="top" wrapText="1"/>
    </xf>
    <xf numFmtId="38" fontId="7" fillId="0" borderId="26" xfId="2" applyFont="1" applyFill="1" applyBorder="1" applyAlignment="1">
      <alignment horizontal="center" vertical="center" wrapText="1"/>
    </xf>
    <xf numFmtId="38" fontId="3" fillId="0" borderId="0" xfId="2" applyFont="1" applyFill="1" applyBorder="1" applyAlignment="1">
      <alignment vertical="center" wrapText="1"/>
    </xf>
    <xf numFmtId="38" fontId="7" fillId="0" borderId="5" xfId="2" applyFont="1" applyFill="1" applyBorder="1" applyAlignment="1">
      <alignment horizontal="distributed" vertical="center"/>
    </xf>
    <xf numFmtId="180" fontId="7" fillId="0" borderId="5" xfId="2" applyNumberFormat="1" applyFont="1" applyFill="1" applyBorder="1" applyAlignment="1">
      <alignment vertical="center"/>
    </xf>
    <xf numFmtId="181" fontId="7" fillId="0" borderId="7" xfId="2" applyNumberFormat="1" applyFont="1" applyFill="1" applyBorder="1" applyAlignment="1">
      <alignment horizontal="center" vertical="center"/>
    </xf>
    <xf numFmtId="180" fontId="7" fillId="0" borderId="6" xfId="2" applyNumberFormat="1" applyFont="1" applyFill="1" applyBorder="1" applyAlignment="1">
      <alignment vertical="center"/>
    </xf>
    <xf numFmtId="181" fontId="7" fillId="0" borderId="6" xfId="2" applyNumberFormat="1" applyFont="1" applyFill="1" applyBorder="1" applyAlignment="1">
      <alignment horizontal="center" vertical="center"/>
    </xf>
    <xf numFmtId="180" fontId="7" fillId="0" borderId="8" xfId="2" applyNumberFormat="1" applyFont="1" applyFill="1" applyBorder="1" applyAlignment="1">
      <alignment vertical="center"/>
    </xf>
    <xf numFmtId="186" fontId="3" fillId="0" borderId="0" xfId="2" applyNumberFormat="1" applyFont="1" applyFill="1" applyAlignment="1">
      <alignment vertical="center"/>
    </xf>
    <xf numFmtId="38" fontId="3" fillId="0" borderId="48" xfId="2" applyFont="1" applyFill="1" applyBorder="1" applyAlignment="1">
      <alignment vertical="center" wrapText="1"/>
    </xf>
    <xf numFmtId="38" fontId="7" fillId="0" borderId="26" xfId="2" applyFont="1" applyFill="1" applyBorder="1" applyAlignment="1">
      <alignment horizontal="distributed" vertical="center"/>
    </xf>
    <xf numFmtId="180" fontId="7" fillId="0" borderId="26" xfId="2" applyNumberFormat="1" applyFont="1" applyFill="1" applyBorder="1" applyAlignment="1">
      <alignment vertical="center"/>
    </xf>
    <xf numFmtId="181" fontId="7" fillId="0" borderId="27" xfId="2" applyNumberFormat="1" applyFont="1" applyFill="1" applyBorder="1" applyAlignment="1">
      <alignment horizontal="center" vertical="center"/>
    </xf>
    <xf numFmtId="181" fontId="7" fillId="0" borderId="0" xfId="2" applyNumberFormat="1" applyFont="1" applyFill="1" applyBorder="1" applyAlignment="1">
      <alignment horizontal="center" vertical="center"/>
    </xf>
    <xf numFmtId="38" fontId="7" fillId="0" borderId="12" xfId="2" applyFont="1" applyFill="1" applyBorder="1" applyAlignment="1">
      <alignment horizontal="distributed" vertical="center"/>
    </xf>
    <xf numFmtId="180" fontId="7" fillId="0" borderId="12" xfId="2" applyNumberFormat="1" applyFont="1" applyFill="1" applyBorder="1" applyAlignment="1">
      <alignment vertical="center"/>
    </xf>
    <xf numFmtId="181" fontId="7" fillId="0" borderId="14" xfId="2" applyNumberFormat="1" applyFont="1" applyFill="1" applyBorder="1" applyAlignment="1">
      <alignment horizontal="center" vertical="center"/>
    </xf>
    <xf numFmtId="38" fontId="7" fillId="0" borderId="0" xfId="2" applyFont="1" applyFill="1" applyBorder="1" applyAlignment="1">
      <alignment horizontal="center" vertical="center" wrapText="1"/>
    </xf>
    <xf numFmtId="190" fontId="7" fillId="0" borderId="0" xfId="2" applyNumberFormat="1" applyFont="1" applyFill="1" applyBorder="1" applyAlignment="1">
      <alignment horizontal="center" vertical="center"/>
    </xf>
    <xf numFmtId="38" fontId="7" fillId="0" borderId="26" xfId="2" applyFont="1" applyFill="1" applyBorder="1" applyAlignment="1">
      <alignment horizontal="center" vertical="center"/>
    </xf>
    <xf numFmtId="38" fontId="7" fillId="0" borderId="12" xfId="2" applyFont="1" applyFill="1" applyBorder="1" applyAlignment="1">
      <alignment horizontal="center" vertical="center"/>
    </xf>
    <xf numFmtId="38" fontId="5" fillId="0" borderId="0" xfId="2" applyFont="1" applyFill="1" applyAlignment="1">
      <alignment vertical="center"/>
    </xf>
    <xf numFmtId="38" fontId="4" fillId="0" borderId="55" xfId="2" applyFont="1" applyFill="1" applyBorder="1" applyAlignment="1">
      <alignment horizontal="center" vertical="center" wrapText="1"/>
    </xf>
    <xf numFmtId="38" fontId="2" fillId="0" borderId="25" xfId="2" applyFont="1" applyFill="1" applyBorder="1" applyAlignment="1">
      <alignment horizontal="distributed" vertical="center"/>
    </xf>
    <xf numFmtId="179" fontId="2" fillId="0" borderId="34" xfId="2" applyNumberFormat="1" applyFont="1" applyFill="1" applyBorder="1" applyAlignment="1">
      <alignment vertical="center"/>
    </xf>
    <xf numFmtId="179" fontId="2" fillId="0" borderId="25" xfId="2" applyNumberFormat="1" applyFont="1" applyFill="1" applyBorder="1" applyAlignment="1" applyProtection="1">
      <alignment vertical="center"/>
    </xf>
    <xf numFmtId="179" fontId="2" fillId="0" borderId="24" xfId="2" applyNumberFormat="1" applyFont="1" applyFill="1" applyBorder="1" applyAlignment="1" applyProtection="1">
      <alignment vertical="center"/>
    </xf>
    <xf numFmtId="179" fontId="2" fillId="0" borderId="18" xfId="2" applyNumberFormat="1" applyFont="1" applyFill="1" applyBorder="1" applyAlignment="1" applyProtection="1">
      <alignment vertical="center"/>
    </xf>
    <xf numFmtId="179" fontId="2" fillId="0" borderId="35" xfId="2" applyNumberFormat="1" applyFont="1" applyFill="1" applyBorder="1" applyAlignment="1" applyProtection="1">
      <alignment vertical="center"/>
      <protection locked="0"/>
    </xf>
    <xf numFmtId="179" fontId="2" fillId="0" borderId="29" xfId="2" applyNumberFormat="1" applyFont="1" applyFill="1" applyBorder="1" applyAlignment="1" applyProtection="1">
      <alignment vertical="center"/>
    </xf>
    <xf numFmtId="179" fontId="4" fillId="0" borderId="28" xfId="2" applyNumberFormat="1" applyFont="1" applyFill="1" applyBorder="1" applyAlignment="1" applyProtection="1">
      <alignment vertical="center"/>
    </xf>
    <xf numFmtId="179" fontId="4" fillId="0" borderId="17" xfId="2" applyNumberFormat="1" applyFont="1" applyFill="1" applyBorder="1" applyAlignment="1" applyProtection="1">
      <alignment vertical="center"/>
    </xf>
    <xf numFmtId="179" fontId="4" fillId="0" borderId="29" xfId="2" applyNumberFormat="1" applyFont="1" applyFill="1" applyBorder="1" applyAlignment="1" applyProtection="1">
      <alignment vertical="center"/>
    </xf>
    <xf numFmtId="38" fontId="4" fillId="0" borderId="29" xfId="2" applyFont="1" applyFill="1" applyBorder="1" applyAlignment="1">
      <alignment horizontal="distributed" vertical="center" wrapText="1"/>
    </xf>
    <xf numFmtId="38" fontId="4" fillId="0" borderId="20" xfId="2" applyFont="1" applyFill="1" applyBorder="1" applyAlignment="1">
      <alignment horizontal="distributed" vertical="center" wrapText="1"/>
    </xf>
    <xf numFmtId="179" fontId="2" fillId="0" borderId="56" xfId="2" applyNumberFormat="1" applyFont="1" applyFill="1" applyBorder="1" applyAlignment="1" applyProtection="1">
      <alignment vertical="center"/>
      <protection locked="0"/>
    </xf>
    <xf numFmtId="179" fontId="2" fillId="0" borderId="20" xfId="2" applyNumberFormat="1" applyFont="1" applyFill="1" applyBorder="1" applyAlignment="1" applyProtection="1">
      <alignment vertical="center"/>
    </xf>
    <xf numFmtId="179" fontId="4" fillId="0" borderId="16" xfId="2" applyNumberFormat="1" applyFont="1" applyFill="1" applyBorder="1" applyAlignment="1" applyProtection="1">
      <alignment vertical="center"/>
    </xf>
    <xf numFmtId="179" fontId="2" fillId="0" borderId="34" xfId="2" applyNumberFormat="1" applyFont="1" applyFill="1" applyBorder="1" applyAlignment="1" applyProtection="1">
      <alignment vertical="center"/>
    </xf>
    <xf numFmtId="38" fontId="6" fillId="0" borderId="0" xfId="2" applyFont="1" applyFill="1" applyAlignment="1">
      <alignment vertical="center"/>
    </xf>
    <xf numFmtId="179" fontId="2" fillId="0" borderId="35" xfId="2" applyNumberFormat="1" applyFont="1" applyFill="1" applyBorder="1" applyAlignment="1">
      <alignment vertical="center"/>
    </xf>
    <xf numFmtId="179" fontId="2" fillId="0" borderId="29" xfId="2" applyNumberFormat="1" applyFont="1" applyFill="1" applyBorder="1" applyAlignment="1">
      <alignment vertical="center"/>
    </xf>
    <xf numFmtId="179" fontId="4" fillId="0" borderId="35" xfId="2" applyNumberFormat="1" applyFont="1" applyFill="1" applyBorder="1" applyAlignment="1" applyProtection="1">
      <alignment vertical="center"/>
      <protection locked="0"/>
    </xf>
    <xf numFmtId="179" fontId="4" fillId="0" borderId="17" xfId="2" applyNumberFormat="1" applyFont="1" applyFill="1" applyBorder="1" applyAlignment="1" applyProtection="1">
      <alignment vertical="center"/>
      <protection locked="0"/>
    </xf>
    <xf numFmtId="38" fontId="4" fillId="0" borderId="17" xfId="2" applyFont="1" applyFill="1" applyBorder="1" applyAlignment="1" applyProtection="1">
      <alignment vertical="center"/>
      <protection locked="0"/>
    </xf>
    <xf numFmtId="179" fontId="4" fillId="0" borderId="29" xfId="2" applyNumberFormat="1" applyFont="1" applyFill="1" applyBorder="1" applyAlignment="1" applyProtection="1">
      <alignment vertical="center"/>
      <protection locked="0"/>
    </xf>
    <xf numFmtId="38" fontId="4" fillId="0" borderId="41" xfId="2" applyFont="1" applyFill="1" applyBorder="1" applyAlignment="1">
      <alignment horizontal="distributed" vertical="center" wrapText="1"/>
    </xf>
    <xf numFmtId="179" fontId="2" fillId="0" borderId="42" xfId="2" applyNumberFormat="1" applyFont="1" applyFill="1" applyBorder="1" applyAlignment="1">
      <alignment vertical="center"/>
    </xf>
    <xf numFmtId="179" fontId="2" fillId="0" borderId="41" xfId="2" applyNumberFormat="1" applyFont="1" applyFill="1" applyBorder="1" applyAlignment="1">
      <alignment vertical="center"/>
    </xf>
    <xf numFmtId="179" fontId="4" fillId="0" borderId="42" xfId="2" applyNumberFormat="1" applyFont="1" applyFill="1" applyBorder="1" applyAlignment="1" applyProtection="1">
      <alignment vertical="center"/>
      <protection locked="0"/>
    </xf>
    <xf numFmtId="179" fontId="4" fillId="0" borderId="43" xfId="2" applyNumberFormat="1" applyFont="1" applyFill="1" applyBorder="1" applyAlignment="1" applyProtection="1">
      <alignment vertical="center"/>
      <protection locked="0"/>
    </xf>
    <xf numFmtId="179" fontId="4" fillId="0" borderId="41" xfId="2" applyNumberFormat="1" applyFont="1" applyFill="1" applyBorder="1" applyAlignment="1" applyProtection="1">
      <alignment vertical="center"/>
      <protection locked="0"/>
    </xf>
    <xf numFmtId="38" fontId="2" fillId="0" borderId="29" xfId="2" applyFont="1" applyFill="1" applyBorder="1" applyAlignment="1">
      <alignment horizontal="distributed" vertical="center"/>
    </xf>
    <xf numFmtId="179" fontId="2" fillId="0" borderId="17" xfId="2" applyNumberFormat="1" applyFont="1" applyFill="1" applyBorder="1" applyAlignment="1">
      <alignment vertical="center"/>
    </xf>
    <xf numFmtId="179" fontId="2" fillId="0" borderId="56" xfId="2" applyNumberFormat="1" applyFont="1" applyFill="1" applyBorder="1" applyAlignment="1">
      <alignment vertical="center"/>
    </xf>
    <xf numFmtId="179" fontId="2" fillId="0" borderId="20" xfId="2" applyNumberFormat="1" applyFont="1" applyFill="1" applyBorder="1" applyAlignment="1">
      <alignment vertical="center"/>
    </xf>
    <xf numFmtId="179" fontId="4" fillId="0" borderId="56" xfId="2" applyNumberFormat="1" applyFont="1" applyFill="1" applyBorder="1" applyAlignment="1" applyProtection="1">
      <alignment vertical="center"/>
      <protection locked="0"/>
    </xf>
    <xf numFmtId="179" fontId="4" fillId="0" borderId="19" xfId="2" applyNumberFormat="1" applyFont="1" applyFill="1" applyBorder="1" applyAlignment="1" applyProtection="1">
      <alignment vertical="center"/>
      <protection locked="0"/>
    </xf>
    <xf numFmtId="179" fontId="4" fillId="0" borderId="20" xfId="2" applyNumberFormat="1" applyFont="1" applyFill="1" applyBorder="1" applyAlignment="1" applyProtection="1">
      <alignment vertical="center"/>
      <protection locked="0"/>
    </xf>
    <xf numFmtId="38" fontId="3" fillId="0" borderId="63" xfId="2" applyFont="1" applyFill="1" applyBorder="1" applyAlignment="1">
      <alignment horizontal="center" vertical="center"/>
    </xf>
    <xf numFmtId="38" fontId="3" fillId="0" borderId="1" xfId="2" applyFont="1" applyFill="1" applyBorder="1" applyAlignment="1">
      <alignment horizontal="center" vertical="center"/>
    </xf>
    <xf numFmtId="38" fontId="3" fillId="0" borderId="2" xfId="2" applyFont="1" applyFill="1" applyBorder="1" applyAlignment="1">
      <alignment horizontal="center" vertical="center"/>
    </xf>
    <xf numFmtId="38" fontId="3" fillId="0" borderId="64" xfId="2" applyFont="1" applyFill="1" applyBorder="1" applyAlignment="1">
      <alignment horizontal="center" vertical="center"/>
    </xf>
    <xf numFmtId="180" fontId="3" fillId="0" borderId="4" xfId="2" applyNumberFormat="1" applyFont="1" applyFill="1" applyBorder="1" applyAlignment="1">
      <alignment horizontal="center" vertical="center"/>
    </xf>
    <xf numFmtId="180" fontId="3" fillId="0" borderId="25" xfId="2" applyNumberFormat="1" applyFont="1" applyFill="1" applyBorder="1" applyAlignment="1">
      <alignment horizontal="center" vertical="center"/>
    </xf>
    <xf numFmtId="180" fontId="3" fillId="0" borderId="21" xfId="2" applyNumberFormat="1" applyFont="1" applyFill="1" applyBorder="1" applyAlignment="1">
      <alignment horizontal="center" vertical="center"/>
    </xf>
    <xf numFmtId="180" fontId="3" fillId="0" borderId="18" xfId="2" applyNumberFormat="1" applyFont="1" applyFill="1" applyBorder="1" applyAlignment="1">
      <alignment horizontal="center" vertical="center"/>
    </xf>
    <xf numFmtId="180" fontId="3" fillId="0" borderId="22" xfId="2" applyNumberFormat="1" applyFont="1" applyFill="1" applyBorder="1" applyAlignment="1">
      <alignment horizontal="center" vertical="center"/>
    </xf>
    <xf numFmtId="181" fontId="20" fillId="0" borderId="12" xfId="2" applyNumberFormat="1" applyFont="1" applyFill="1" applyBorder="1" applyAlignment="1">
      <alignment horizontal="center" vertical="center"/>
    </xf>
    <xf numFmtId="181" fontId="20" fillId="0" borderId="20" xfId="2" applyNumberFormat="1" applyFont="1" applyFill="1" applyBorder="1" applyAlignment="1">
      <alignment horizontal="center" vertical="center"/>
    </xf>
    <xf numFmtId="181" fontId="20" fillId="0" borderId="13" xfId="2" applyNumberFormat="1" applyFont="1" applyFill="1" applyBorder="1" applyAlignment="1">
      <alignment horizontal="center" vertical="center"/>
    </xf>
    <xf numFmtId="181" fontId="20" fillId="0" borderId="19" xfId="2" applyNumberFormat="1" applyFont="1" applyFill="1" applyBorder="1" applyAlignment="1">
      <alignment horizontal="center" vertical="center"/>
    </xf>
    <xf numFmtId="181" fontId="20" fillId="0" borderId="14" xfId="2" applyNumberFormat="1" applyFont="1" applyFill="1" applyBorder="1" applyAlignment="1">
      <alignment horizontal="center" vertical="center"/>
    </xf>
    <xf numFmtId="180" fontId="20" fillId="0" borderId="26" xfId="2" applyNumberFormat="1" applyFont="1" applyFill="1" applyBorder="1" applyAlignment="1">
      <alignment horizontal="center" vertical="center"/>
    </xf>
    <xf numFmtId="180" fontId="20" fillId="0" borderId="29" xfId="2" applyNumberFormat="1" applyFont="1" applyFill="1" applyBorder="1" applyAlignment="1">
      <alignment horizontal="center" vertical="center"/>
    </xf>
    <xf numFmtId="180" fontId="20" fillId="0" borderId="0" xfId="2" applyNumberFormat="1" applyFont="1" applyFill="1" applyBorder="1" applyAlignment="1" applyProtection="1">
      <alignment horizontal="center" vertical="center"/>
      <protection locked="0"/>
    </xf>
    <xf numFmtId="180" fontId="20" fillId="0" borderId="17" xfId="2" applyNumberFormat="1" applyFont="1" applyFill="1" applyBorder="1" applyAlignment="1" applyProtection="1">
      <alignment horizontal="center" vertical="center"/>
      <protection locked="0"/>
    </xf>
    <xf numFmtId="180" fontId="20" fillId="0" borderId="27" xfId="2" applyNumberFormat="1" applyFont="1" applyFill="1" applyBorder="1" applyAlignment="1" applyProtection="1">
      <alignment horizontal="center" vertical="center"/>
      <protection locked="0"/>
    </xf>
    <xf numFmtId="181" fontId="20" fillId="0" borderId="26" xfId="2" applyNumberFormat="1" applyFont="1" applyFill="1" applyBorder="1" applyAlignment="1">
      <alignment horizontal="center" vertical="center"/>
    </xf>
    <xf numFmtId="181" fontId="20" fillId="0" borderId="29" xfId="2" applyNumberFormat="1" applyFont="1" applyFill="1" applyBorder="1" applyAlignment="1">
      <alignment horizontal="center" vertical="center"/>
    </xf>
    <xf numFmtId="181" fontId="20" fillId="0" borderId="0" xfId="2" applyNumberFormat="1" applyFont="1" applyFill="1" applyBorder="1" applyAlignment="1" applyProtection="1">
      <alignment horizontal="center" vertical="center"/>
      <protection locked="0"/>
    </xf>
    <xf numFmtId="181" fontId="20" fillId="0" borderId="17" xfId="2" applyNumberFormat="1" applyFont="1" applyFill="1" applyBorder="1" applyAlignment="1" applyProtection="1">
      <alignment horizontal="center" vertical="center"/>
      <protection locked="0"/>
    </xf>
    <xf numFmtId="181" fontId="20" fillId="0" borderId="27" xfId="2" applyNumberFormat="1" applyFont="1" applyFill="1" applyBorder="1" applyAlignment="1" applyProtection="1">
      <alignment horizontal="center" vertical="center"/>
      <protection locked="0"/>
    </xf>
    <xf numFmtId="180" fontId="20" fillId="0" borderId="63" xfId="2" applyNumberFormat="1" applyFont="1" applyFill="1" applyBorder="1" applyAlignment="1">
      <alignment horizontal="center" vertical="center"/>
    </xf>
    <xf numFmtId="180" fontId="20" fillId="0" borderId="44" xfId="2" applyNumberFormat="1" applyFont="1" applyFill="1" applyBorder="1" applyAlignment="1">
      <alignment horizontal="center" vertical="center"/>
    </xf>
    <xf numFmtId="180" fontId="20" fillId="0" borderId="1" xfId="2" applyNumberFormat="1" applyFont="1" applyFill="1" applyBorder="1" applyAlignment="1" applyProtection="1">
      <alignment horizontal="center" vertical="center"/>
      <protection locked="0"/>
    </xf>
    <xf numFmtId="180" fontId="20" fillId="0" borderId="2" xfId="2" applyNumberFormat="1" applyFont="1" applyFill="1" applyBorder="1" applyAlignment="1" applyProtection="1">
      <alignment horizontal="center" vertical="center"/>
      <protection locked="0"/>
    </xf>
    <xf numFmtId="180" fontId="20" fillId="0" borderId="64" xfId="2" applyNumberFormat="1" applyFont="1" applyFill="1" applyBorder="1" applyAlignment="1" applyProtection="1">
      <alignment horizontal="center" vertical="center"/>
      <protection locked="0"/>
    </xf>
    <xf numFmtId="181" fontId="20" fillId="0" borderId="65" xfId="2" applyNumberFormat="1" applyFont="1" applyFill="1" applyBorder="1" applyAlignment="1">
      <alignment horizontal="center" vertical="center"/>
    </xf>
    <xf numFmtId="181" fontId="20" fillId="0" borderId="41" xfId="2" applyNumberFormat="1" applyFont="1" applyFill="1" applyBorder="1" applyAlignment="1">
      <alignment horizontal="center" vertical="center"/>
    </xf>
    <xf numFmtId="181" fontId="20" fillId="0" borderId="66" xfId="2" applyNumberFormat="1" applyFont="1" applyFill="1" applyBorder="1" applyAlignment="1" applyProtection="1">
      <alignment horizontal="center" vertical="center"/>
      <protection locked="0"/>
    </xf>
    <xf numFmtId="181" fontId="20" fillId="0" borderId="43" xfId="2" applyNumberFormat="1" applyFont="1" applyFill="1" applyBorder="1" applyAlignment="1" applyProtection="1">
      <alignment horizontal="center" vertical="center"/>
      <protection locked="0"/>
    </xf>
    <xf numFmtId="181" fontId="20" fillId="0" borderId="67" xfId="2" applyNumberFormat="1" applyFont="1" applyFill="1" applyBorder="1" applyAlignment="1" applyProtection="1">
      <alignment horizontal="center" vertical="center"/>
      <protection locked="0"/>
    </xf>
    <xf numFmtId="181" fontId="20" fillId="0" borderId="13" xfId="2" applyNumberFormat="1" applyFont="1" applyFill="1" applyBorder="1" applyAlignment="1" applyProtection="1">
      <alignment horizontal="center" vertical="center"/>
      <protection locked="0"/>
    </xf>
    <xf numFmtId="181" fontId="20" fillId="0" borderId="19" xfId="2" applyNumberFormat="1" applyFont="1" applyFill="1" applyBorder="1" applyAlignment="1" applyProtection="1">
      <alignment horizontal="center" vertical="center"/>
      <protection locked="0"/>
    </xf>
    <xf numFmtId="181" fontId="20" fillId="0" borderId="14" xfId="2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Fill="1" applyAlignment="1">
      <alignment vertical="center"/>
    </xf>
    <xf numFmtId="0" fontId="3" fillId="0" borderId="48" xfId="0" applyFont="1" applyFill="1" applyBorder="1" applyAlignment="1" applyProtection="1">
      <alignment horizontal="center" vertical="center" wrapText="1"/>
    </xf>
    <xf numFmtId="0" fontId="4" fillId="0" borderId="34" xfId="0" applyFont="1" applyFill="1" applyBorder="1" applyAlignment="1" applyProtection="1">
      <alignment horizontal="right" vertical="center"/>
    </xf>
    <xf numFmtId="0" fontId="4" fillId="0" borderId="18" xfId="0" applyFont="1" applyFill="1" applyBorder="1" applyAlignment="1" applyProtection="1">
      <alignment horizontal="right" vertical="center"/>
    </xf>
    <xf numFmtId="0" fontId="4" fillId="0" borderId="25" xfId="0" applyFont="1" applyFill="1" applyBorder="1" applyAlignment="1" applyProtection="1">
      <alignment horizontal="right" vertical="center"/>
    </xf>
    <xf numFmtId="0" fontId="4" fillId="0" borderId="28" xfId="0" applyFont="1" applyFill="1" applyBorder="1" applyAlignment="1" applyProtection="1">
      <alignment horizontal="right" vertical="center"/>
    </xf>
    <xf numFmtId="0" fontId="4" fillId="0" borderId="17" xfId="0" applyFont="1" applyFill="1" applyBorder="1" applyAlignment="1" applyProtection="1">
      <alignment horizontal="right" vertical="center"/>
    </xf>
    <xf numFmtId="177" fontId="3" fillId="0" borderId="0" xfId="1" applyNumberFormat="1" applyFont="1" applyFill="1" applyAlignment="1">
      <alignment vertical="center"/>
    </xf>
    <xf numFmtId="0" fontId="3" fillId="0" borderId="4" xfId="0" applyFont="1" applyFill="1" applyBorder="1" applyAlignment="1">
      <alignment vertical="center"/>
    </xf>
    <xf numFmtId="49" fontId="3" fillId="0" borderId="0" xfId="1" applyNumberFormat="1" applyFont="1" applyFill="1" applyAlignment="1">
      <alignment horizontal="center" vertical="center"/>
    </xf>
    <xf numFmtId="9" fontId="3" fillId="0" borderId="0" xfId="0" applyNumberFormat="1" applyFont="1" applyFill="1" applyAlignment="1">
      <alignment vertical="center"/>
    </xf>
    <xf numFmtId="0" fontId="3" fillId="0" borderId="12" xfId="0" applyFont="1" applyFill="1" applyBorder="1" applyAlignment="1">
      <alignment vertical="center"/>
    </xf>
    <xf numFmtId="0" fontId="3" fillId="0" borderId="14" xfId="0" applyFont="1" applyFill="1" applyBorder="1" applyAlignment="1">
      <alignment vertical="center"/>
    </xf>
    <xf numFmtId="0" fontId="3" fillId="0" borderId="31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vertical="center"/>
    </xf>
    <xf numFmtId="0" fontId="3" fillId="0" borderId="27" xfId="0" applyFont="1" applyFill="1" applyBorder="1" applyAlignment="1">
      <alignment vertical="center"/>
    </xf>
    <xf numFmtId="0" fontId="3" fillId="0" borderId="33" xfId="0" applyFont="1" applyFill="1" applyBorder="1" applyAlignment="1">
      <alignment horizontal="center" vertical="center"/>
    </xf>
    <xf numFmtId="180" fontId="7" fillId="0" borderId="4" xfId="2" applyNumberFormat="1" applyFont="1" applyFill="1" applyBorder="1" applyAlignment="1">
      <alignment vertical="center"/>
    </xf>
    <xf numFmtId="181" fontId="7" fillId="0" borderId="24" xfId="2" applyNumberFormat="1" applyFont="1" applyFill="1" applyBorder="1" applyAlignment="1">
      <alignment horizontal="center" vertical="center"/>
    </xf>
    <xf numFmtId="180" fontId="7" fillId="0" borderId="23" xfId="2" applyNumberFormat="1" applyFont="1" applyFill="1" applyBorder="1" applyAlignment="1">
      <alignment vertical="center"/>
    </xf>
    <xf numFmtId="38" fontId="7" fillId="0" borderId="23" xfId="2" applyFont="1" applyFill="1" applyBorder="1" applyAlignment="1">
      <alignment vertical="center"/>
    </xf>
    <xf numFmtId="181" fontId="7" fillId="0" borderId="22" xfId="2" applyNumberFormat="1" applyFont="1" applyFill="1" applyBorder="1" applyAlignment="1">
      <alignment horizontal="center" vertical="center"/>
    </xf>
    <xf numFmtId="181" fontId="7" fillId="0" borderId="28" xfId="2" applyNumberFormat="1" applyFont="1" applyFill="1" applyBorder="1" applyAlignment="1">
      <alignment horizontal="center" vertical="center"/>
    </xf>
    <xf numFmtId="180" fontId="7" fillId="0" borderId="30" xfId="2" applyNumberFormat="1" applyFont="1" applyFill="1" applyBorder="1" applyAlignment="1">
      <alignment vertical="center"/>
    </xf>
    <xf numFmtId="38" fontId="7" fillId="0" borderId="30" xfId="2" applyFont="1" applyFill="1" applyBorder="1" applyAlignment="1">
      <alignment vertical="center"/>
    </xf>
    <xf numFmtId="181" fontId="7" fillId="0" borderId="16" xfId="2" applyNumberFormat="1" applyFont="1" applyFill="1" applyBorder="1" applyAlignment="1">
      <alignment horizontal="center" vertical="center"/>
    </xf>
    <xf numFmtId="180" fontId="7" fillId="0" borderId="15" xfId="2" applyNumberFormat="1" applyFont="1" applyFill="1" applyBorder="1" applyAlignment="1">
      <alignment vertical="center"/>
    </xf>
    <xf numFmtId="38" fontId="7" fillId="0" borderId="15" xfId="2" applyFont="1" applyFill="1" applyBorder="1" applyAlignment="1">
      <alignment vertical="center"/>
    </xf>
    <xf numFmtId="179" fontId="4" fillId="0" borderId="30" xfId="0" applyNumberFormat="1" applyFont="1" applyFill="1" applyBorder="1" applyAlignment="1">
      <alignment horizontal="right"/>
    </xf>
    <xf numFmtId="179" fontId="4" fillId="0" borderId="28" xfId="0" applyNumberFormat="1" applyFont="1" applyFill="1" applyBorder="1" applyAlignment="1">
      <alignment horizontal="right"/>
    </xf>
    <xf numFmtId="179" fontId="4" fillId="0" borderId="15" xfId="0" applyNumberFormat="1" applyFont="1" applyFill="1" applyBorder="1" applyAlignment="1">
      <alignment horizontal="right"/>
    </xf>
    <xf numFmtId="179" fontId="4" fillId="0" borderId="16" xfId="0" applyNumberFormat="1" applyFont="1" applyFill="1" applyBorder="1" applyAlignment="1">
      <alignment horizontal="right"/>
    </xf>
    <xf numFmtId="179" fontId="4" fillId="0" borderId="15" xfId="2" applyNumberFormat="1" applyFont="1" applyFill="1" applyBorder="1" applyAlignment="1" applyProtection="1">
      <alignment horizontal="right" vertical="center"/>
      <protection locked="0"/>
    </xf>
    <xf numFmtId="179" fontId="4" fillId="0" borderId="16" xfId="2" applyNumberFormat="1" applyFont="1" applyFill="1" applyBorder="1" applyAlignment="1" applyProtection="1">
      <alignment horizontal="right" vertical="center"/>
      <protection locked="0"/>
    </xf>
    <xf numFmtId="179" fontId="4" fillId="0" borderId="19" xfId="0" applyNumberFormat="1" applyFont="1" applyFill="1" applyBorder="1" applyAlignment="1">
      <alignment horizontal="right"/>
    </xf>
    <xf numFmtId="179" fontId="4" fillId="0" borderId="17" xfId="0" applyNumberFormat="1" applyFont="1" applyFill="1" applyBorder="1" applyAlignment="1">
      <alignment horizontal="right"/>
    </xf>
    <xf numFmtId="179" fontId="4" fillId="0" borderId="19" xfId="2" applyNumberFormat="1" applyFont="1" applyFill="1" applyBorder="1" applyAlignment="1" applyProtection="1">
      <alignment horizontal="right" vertical="center"/>
      <protection locked="0"/>
    </xf>
    <xf numFmtId="179" fontId="4" fillId="0" borderId="13" xfId="2" applyNumberFormat="1" applyFont="1" applyFill="1" applyBorder="1" applyAlignment="1" applyProtection="1">
      <alignment horizontal="right" vertical="center"/>
      <protection locked="0"/>
    </xf>
    <xf numFmtId="179" fontId="4" fillId="0" borderId="20" xfId="2" applyNumberFormat="1" applyFont="1" applyFill="1" applyBorder="1" applyAlignment="1" applyProtection="1">
      <alignment horizontal="right" vertical="center"/>
      <protection locked="0"/>
    </xf>
    <xf numFmtId="179" fontId="4" fillId="0" borderId="0" xfId="0" applyNumberFormat="1" applyFont="1" applyFill="1" applyAlignment="1">
      <alignment horizontal="right"/>
    </xf>
    <xf numFmtId="180" fontId="18" fillId="0" borderId="29" xfId="2" applyNumberFormat="1" applyFont="1" applyFill="1" applyBorder="1" applyAlignment="1" applyProtection="1">
      <alignment horizontal="center" vertical="center"/>
    </xf>
    <xf numFmtId="181" fontId="18" fillId="0" borderId="20" xfId="2" applyNumberFormat="1" applyFont="1" applyFill="1" applyBorder="1" applyAlignment="1" applyProtection="1">
      <alignment horizontal="center" vertical="top"/>
      <protection locked="0"/>
    </xf>
    <xf numFmtId="38" fontId="18" fillId="0" borderId="29" xfId="2" applyFont="1" applyFill="1" applyBorder="1" applyAlignment="1" applyProtection="1">
      <alignment horizontal="center" vertical="center"/>
      <protection locked="0"/>
    </xf>
    <xf numFmtId="38" fontId="18" fillId="0" borderId="29" xfId="2" applyFont="1" applyFill="1" applyBorder="1" applyAlignment="1" applyProtection="1">
      <alignment horizontal="center" vertical="center"/>
    </xf>
    <xf numFmtId="180" fontId="18" fillId="0" borderId="35" xfId="2" applyNumberFormat="1" applyFont="1" applyFill="1" applyBorder="1" applyAlignment="1" applyProtection="1">
      <alignment horizontal="center" vertical="center"/>
    </xf>
    <xf numFmtId="181" fontId="18" fillId="0" borderId="29" xfId="2" applyNumberFormat="1" applyFont="1" applyFill="1" applyBorder="1" applyAlignment="1" applyProtection="1">
      <alignment horizontal="center" vertical="top"/>
      <protection locked="0"/>
    </xf>
    <xf numFmtId="180" fontId="18" fillId="0" borderId="28" xfId="2" applyNumberFormat="1" applyFont="1" applyFill="1" applyBorder="1" applyAlignment="1" applyProtection="1">
      <alignment horizontal="center" vertical="center"/>
    </xf>
    <xf numFmtId="0" fontId="18" fillId="0" borderId="13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176" fontId="3" fillId="0" borderId="17" xfId="1" applyNumberFormat="1" applyFont="1" applyFill="1" applyBorder="1" applyAlignment="1" applyProtection="1">
      <alignment horizontal="center" vertical="center"/>
    </xf>
    <xf numFmtId="176" fontId="3" fillId="0" borderId="29" xfId="1" applyNumberFormat="1" applyFont="1" applyFill="1" applyBorder="1" applyAlignment="1" applyProtection="1">
      <alignment horizontal="center" vertical="center"/>
    </xf>
    <xf numFmtId="185" fontId="3" fillId="0" borderId="29" xfId="1" applyNumberFormat="1" applyFont="1" applyFill="1" applyBorder="1" applyAlignment="1" applyProtection="1">
      <alignment horizontal="center" vertical="center"/>
    </xf>
    <xf numFmtId="177" fontId="3" fillId="0" borderId="29" xfId="1" applyNumberFormat="1" applyFont="1" applyFill="1" applyBorder="1" applyAlignment="1" applyProtection="1">
      <alignment horizontal="center" vertical="center"/>
    </xf>
    <xf numFmtId="185" fontId="3" fillId="0" borderId="20" xfId="1" applyNumberFormat="1" applyFont="1" applyFill="1" applyBorder="1" applyAlignment="1" applyProtection="1">
      <alignment horizontal="center" vertical="top"/>
    </xf>
    <xf numFmtId="176" fontId="3" fillId="0" borderId="0" xfId="0" applyNumberFormat="1" applyFont="1" applyFill="1" applyBorder="1" applyAlignment="1">
      <alignment horizontal="center" vertical="center"/>
    </xf>
    <xf numFmtId="176" fontId="3" fillId="0" borderId="13" xfId="0" applyNumberFormat="1" applyFont="1" applyFill="1" applyBorder="1" applyAlignment="1">
      <alignment horizontal="center" vertical="center"/>
    </xf>
    <xf numFmtId="191" fontId="10" fillId="0" borderId="0" xfId="0" applyNumberFormat="1" applyFont="1" applyFill="1"/>
    <xf numFmtId="180" fontId="3" fillId="0" borderId="28" xfId="2" applyNumberFormat="1" applyFont="1" applyFill="1" applyBorder="1" applyAlignment="1" applyProtection="1">
      <alignment horizontal="center" vertical="center"/>
    </xf>
    <xf numFmtId="187" fontId="7" fillId="0" borderId="0" xfId="2" applyNumberFormat="1" applyFont="1" applyFill="1" applyAlignment="1">
      <alignment vertical="center"/>
    </xf>
    <xf numFmtId="187" fontId="7" fillId="0" borderId="15" xfId="2" applyNumberFormat="1" applyFont="1" applyFill="1" applyBorder="1" applyAlignment="1">
      <alignment vertical="center"/>
    </xf>
    <xf numFmtId="187" fontId="3" fillId="0" borderId="68" xfId="2" applyNumberFormat="1" applyFont="1" applyFill="1" applyBorder="1" applyAlignment="1">
      <alignment horizontal="center" vertical="center"/>
    </xf>
    <xf numFmtId="187" fontId="3" fillId="0" borderId="30" xfId="2" applyNumberFormat="1" applyFont="1" applyFill="1" applyBorder="1" applyAlignment="1">
      <alignment horizontal="center" vertical="center"/>
    </xf>
    <xf numFmtId="187" fontId="20" fillId="0" borderId="63" xfId="2" applyNumberFormat="1" applyFont="1" applyFill="1" applyBorder="1" applyAlignment="1">
      <alignment horizontal="center" vertical="center"/>
    </xf>
    <xf numFmtId="187" fontId="10" fillId="0" borderId="0" xfId="0" applyNumberFormat="1" applyFont="1" applyFill="1"/>
    <xf numFmtId="180" fontId="4" fillId="0" borderId="47" xfId="2" applyNumberFormat="1" applyFont="1" applyFill="1" applyBorder="1" applyAlignment="1">
      <alignment vertical="center"/>
    </xf>
    <xf numFmtId="38" fontId="3" fillId="0" borderId="4" xfId="2" applyFont="1" applyFill="1" applyBorder="1" applyAlignment="1">
      <alignment vertical="center"/>
    </xf>
    <xf numFmtId="38" fontId="3" fillId="0" borderId="22" xfId="2" applyFont="1" applyFill="1" applyBorder="1" applyAlignment="1">
      <alignment vertical="center"/>
    </xf>
    <xf numFmtId="38" fontId="3" fillId="0" borderId="14" xfId="2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6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69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18" xfId="0" applyBorder="1" applyAlignment="1">
      <alignment vertical="center"/>
    </xf>
    <xf numFmtId="0" fontId="0" fillId="0" borderId="25" xfId="0" applyBorder="1" applyAlignment="1">
      <alignment vertical="center"/>
    </xf>
    <xf numFmtId="0" fontId="0" fillId="0" borderId="56" xfId="0" applyBorder="1" applyAlignment="1">
      <alignment vertical="center"/>
    </xf>
    <xf numFmtId="0" fontId="0" fillId="0" borderId="19" xfId="0" applyBorder="1" applyAlignment="1">
      <alignment vertical="center"/>
    </xf>
    <xf numFmtId="0" fontId="0" fillId="0" borderId="20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17" xfId="0" applyBorder="1" applyAlignment="1">
      <alignment vertical="center"/>
    </xf>
    <xf numFmtId="0" fontId="0" fillId="0" borderId="29" xfId="0" applyBorder="1" applyAlignment="1">
      <alignment vertical="center"/>
    </xf>
    <xf numFmtId="0" fontId="0" fillId="0" borderId="5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7" xfId="0" applyFill="1" applyBorder="1" applyAlignment="1">
      <alignment vertical="center"/>
    </xf>
    <xf numFmtId="0" fontId="0" fillId="0" borderId="19" xfId="0" applyFill="1" applyBorder="1" applyAlignment="1">
      <alignment vertical="center"/>
    </xf>
    <xf numFmtId="0" fontId="0" fillId="0" borderId="69" xfId="0" applyFill="1" applyBorder="1" applyAlignment="1">
      <alignment vertical="center"/>
    </xf>
    <xf numFmtId="0" fontId="0" fillId="0" borderId="10" xfId="0" applyFill="1" applyBorder="1" applyAlignment="1">
      <alignment vertical="center"/>
    </xf>
    <xf numFmtId="0" fontId="0" fillId="0" borderId="12" xfId="0" applyBorder="1" applyAlignment="1">
      <alignment horizontal="center" vertical="center"/>
    </xf>
    <xf numFmtId="0" fontId="0" fillId="0" borderId="14" xfId="0" applyBorder="1" applyAlignment="1">
      <alignment vertical="center"/>
    </xf>
    <xf numFmtId="0" fontId="0" fillId="0" borderId="18" xfId="0" applyFill="1" applyBorder="1" applyAlignment="1">
      <alignment vertical="center"/>
    </xf>
    <xf numFmtId="0" fontId="0" fillId="0" borderId="34" xfId="0" applyFill="1" applyBorder="1" applyAlignment="1">
      <alignment vertical="center"/>
    </xf>
    <xf numFmtId="0" fontId="0" fillId="0" borderId="26" xfId="0" applyFill="1" applyBorder="1" applyAlignment="1">
      <alignment vertical="center"/>
    </xf>
    <xf numFmtId="0" fontId="0" fillId="0" borderId="12" xfId="0" applyFill="1" applyBorder="1" applyAlignment="1">
      <alignment vertical="center"/>
    </xf>
    <xf numFmtId="38" fontId="3" fillId="2" borderId="0" xfId="2" applyFont="1" applyFill="1" applyAlignment="1">
      <alignment vertical="center"/>
    </xf>
    <xf numFmtId="0" fontId="3" fillId="2" borderId="0" xfId="3" applyFont="1" applyFill="1">
      <alignment vertical="center"/>
    </xf>
    <xf numFmtId="38" fontId="3" fillId="2" borderId="0" xfId="2" applyFont="1" applyFill="1" applyBorder="1" applyAlignment="1">
      <alignment vertical="center"/>
    </xf>
    <xf numFmtId="38" fontId="3" fillId="2" borderId="0" xfId="2" applyFont="1" applyFill="1" applyAlignment="1">
      <alignment horizontal="left" vertical="center"/>
    </xf>
    <xf numFmtId="180" fontId="4" fillId="3" borderId="17" xfId="2" applyNumberFormat="1" applyFont="1" applyFill="1" applyBorder="1" applyAlignment="1">
      <alignment vertical="center"/>
    </xf>
    <xf numFmtId="180" fontId="4" fillId="0" borderId="70" xfId="2" applyNumberFormat="1" applyFont="1" applyFill="1" applyBorder="1" applyAlignment="1">
      <alignment vertical="center"/>
    </xf>
    <xf numFmtId="180" fontId="4" fillId="0" borderId="71" xfId="2" applyNumberFormat="1" applyFont="1" applyFill="1" applyBorder="1" applyAlignment="1">
      <alignment vertical="center"/>
    </xf>
    <xf numFmtId="0" fontId="3" fillId="0" borderId="0" xfId="3" applyFont="1" applyFill="1">
      <alignment vertical="center"/>
    </xf>
    <xf numFmtId="0" fontId="3" fillId="0" borderId="22" xfId="0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31" xfId="0" applyFont="1" applyFill="1" applyBorder="1" applyAlignment="1" applyProtection="1">
      <alignment horizontal="distributed" vertical="center" wrapText="1"/>
    </xf>
    <xf numFmtId="176" fontId="3" fillId="0" borderId="28" xfId="1" applyNumberFormat="1" applyFont="1" applyFill="1" applyBorder="1" applyAlignment="1" applyProtection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top" wrapText="1"/>
    </xf>
    <xf numFmtId="176" fontId="3" fillId="0" borderId="28" xfId="1" applyNumberFormat="1" applyFont="1" applyFill="1" applyBorder="1" applyAlignment="1" applyProtection="1">
      <alignment horizontal="center" vertical="center"/>
    </xf>
    <xf numFmtId="38" fontId="18" fillId="0" borderId="17" xfId="2" applyFont="1" applyFill="1" applyBorder="1" applyAlignment="1" applyProtection="1">
      <alignment horizontal="center" vertical="center"/>
      <protection locked="0"/>
    </xf>
    <xf numFmtId="38" fontId="18" fillId="0" borderId="35" xfId="2" applyFont="1" applyFill="1" applyBorder="1" applyAlignment="1" applyProtection="1">
      <alignment horizontal="center" vertical="center"/>
    </xf>
    <xf numFmtId="38" fontId="18" fillId="0" borderId="56" xfId="2" applyFont="1" applyFill="1" applyBorder="1" applyAlignment="1" applyProtection="1">
      <alignment horizontal="center" vertical="center"/>
    </xf>
    <xf numFmtId="38" fontId="18" fillId="0" borderId="17" xfId="2" applyFont="1" applyFill="1" applyBorder="1" applyAlignment="1" applyProtection="1">
      <alignment horizontal="center" vertical="center"/>
    </xf>
    <xf numFmtId="38" fontId="18" fillId="0" borderId="19" xfId="2" applyFont="1" applyFill="1" applyBorder="1" applyAlignment="1" applyProtection="1">
      <alignment horizontal="center" vertical="center"/>
    </xf>
    <xf numFmtId="0" fontId="3" fillId="0" borderId="72" xfId="0" applyFont="1" applyFill="1" applyBorder="1" applyAlignment="1">
      <alignment horizontal="center" vertical="center"/>
    </xf>
    <xf numFmtId="0" fontId="3" fillId="0" borderId="61" xfId="0" applyFont="1" applyFill="1" applyBorder="1" applyAlignment="1">
      <alignment horizontal="center" vertical="center"/>
    </xf>
    <xf numFmtId="187" fontId="3" fillId="0" borderId="21" xfId="0" applyNumberFormat="1" applyFont="1" applyFill="1" applyBorder="1" applyAlignment="1">
      <alignment horizontal="center" vertical="center"/>
    </xf>
    <xf numFmtId="187" fontId="3" fillId="0" borderId="13" xfId="0" applyNumberFormat="1" applyFont="1" applyFill="1" applyBorder="1" applyAlignment="1">
      <alignment horizontal="center" vertical="center"/>
    </xf>
    <xf numFmtId="176" fontId="3" fillId="0" borderId="21" xfId="1" applyNumberFormat="1" applyFont="1" applyFill="1" applyBorder="1" applyAlignment="1">
      <alignment horizontal="center" vertical="center"/>
    </xf>
    <xf numFmtId="176" fontId="3" fillId="0" borderId="13" xfId="1" applyNumberFormat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right" vertical="center"/>
    </xf>
    <xf numFmtId="0" fontId="3" fillId="0" borderId="6" xfId="0" applyFont="1" applyFill="1" applyBorder="1" applyAlignment="1" applyProtection="1">
      <alignment horizontal="center" vertical="center"/>
    </xf>
    <xf numFmtId="0" fontId="3" fillId="0" borderId="7" xfId="0" applyFont="1" applyFill="1" applyBorder="1" applyAlignment="1" applyProtection="1">
      <alignment horizontal="center" vertical="center"/>
    </xf>
    <xf numFmtId="0" fontId="3" fillId="0" borderId="31" xfId="0" applyFont="1" applyFill="1" applyBorder="1" applyAlignment="1" applyProtection="1">
      <alignment horizontal="center" vertical="center" wrapText="1"/>
    </xf>
    <xf numFmtId="0" fontId="3" fillId="0" borderId="61" xfId="0" applyFont="1" applyFill="1" applyBorder="1" applyAlignment="1" applyProtection="1">
      <alignment horizontal="center" vertical="center" wrapText="1"/>
    </xf>
    <xf numFmtId="38" fontId="3" fillId="0" borderId="17" xfId="2" applyFont="1" applyFill="1" applyBorder="1" applyAlignment="1" applyProtection="1">
      <alignment horizontal="center" vertical="center"/>
      <protection locked="0"/>
    </xf>
    <xf numFmtId="0" fontId="3" fillId="0" borderId="5" xfId="0" applyFont="1" applyFill="1" applyBorder="1" applyAlignment="1" applyProtection="1">
      <alignment horizontal="center" vertical="center"/>
    </xf>
    <xf numFmtId="0" fontId="3" fillId="0" borderId="31" xfId="0" applyFont="1" applyFill="1" applyBorder="1" applyAlignment="1" applyProtection="1">
      <alignment horizontal="distributed" vertical="center" wrapText="1"/>
    </xf>
    <xf numFmtId="182" fontId="3" fillId="0" borderId="28" xfId="1" applyNumberFormat="1" applyFont="1" applyFill="1" applyBorder="1" applyAlignment="1" applyProtection="1">
      <alignment horizontal="center" vertical="center"/>
    </xf>
    <xf numFmtId="182" fontId="3" fillId="0" borderId="16" xfId="1" applyNumberFormat="1" applyFont="1" applyFill="1" applyBorder="1" applyAlignment="1" applyProtection="1">
      <alignment horizontal="center" vertical="center"/>
    </xf>
    <xf numFmtId="182" fontId="3" fillId="0" borderId="17" xfId="1" applyNumberFormat="1" applyFont="1" applyFill="1" applyBorder="1" applyAlignment="1" applyProtection="1">
      <alignment horizontal="center" vertical="center"/>
    </xf>
    <xf numFmtId="182" fontId="3" fillId="0" borderId="19" xfId="1" applyNumberFormat="1" applyFont="1" applyFill="1" applyBorder="1" applyAlignment="1" applyProtection="1">
      <alignment horizontal="center" vertical="center"/>
    </xf>
    <xf numFmtId="188" fontId="3" fillId="0" borderId="65" xfId="0" quotePrefix="1" applyNumberFormat="1" applyFont="1" applyFill="1" applyBorder="1" applyAlignment="1">
      <alignment horizontal="center" vertical="center"/>
    </xf>
    <xf numFmtId="188" fontId="3" fillId="0" borderId="67" xfId="0" quotePrefix="1" applyNumberFormat="1" applyFont="1" applyFill="1" applyBorder="1" applyAlignment="1">
      <alignment horizontal="center" vertical="center"/>
    </xf>
    <xf numFmtId="0" fontId="3" fillId="0" borderId="73" xfId="0" applyFont="1" applyFill="1" applyBorder="1" applyAlignment="1">
      <alignment horizontal="center" vertical="center"/>
    </xf>
    <xf numFmtId="0" fontId="3" fillId="0" borderId="74" xfId="0" applyFont="1" applyFill="1" applyBorder="1" applyAlignment="1">
      <alignment horizontal="center" vertical="center"/>
    </xf>
    <xf numFmtId="38" fontId="3" fillId="0" borderId="5" xfId="2" applyFont="1" applyFill="1" applyBorder="1" applyAlignment="1">
      <alignment horizontal="center" vertical="center"/>
    </xf>
    <xf numFmtId="38" fontId="3" fillId="0" borderId="7" xfId="2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21" xfId="0" applyFont="1" applyFill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 vertical="center"/>
    </xf>
    <xf numFmtId="0" fontId="3" fillId="0" borderId="26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27" xfId="0" applyFont="1" applyFill="1" applyBorder="1" applyAlignment="1">
      <alignment horizontal="center" vertical="center"/>
    </xf>
    <xf numFmtId="188" fontId="3" fillId="0" borderId="12" xfId="0" quotePrefix="1" applyNumberFormat="1" applyFont="1" applyFill="1" applyBorder="1" applyAlignment="1">
      <alignment horizontal="center" vertical="center"/>
    </xf>
    <xf numFmtId="188" fontId="3" fillId="0" borderId="14" xfId="0" quotePrefix="1" applyNumberFormat="1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right" vertical="center"/>
    </xf>
    <xf numFmtId="0" fontId="3" fillId="0" borderId="22" xfId="0" applyFont="1" applyFill="1" applyBorder="1" applyAlignment="1">
      <alignment horizontal="right" vertical="center"/>
    </xf>
    <xf numFmtId="38" fontId="18" fillId="0" borderId="12" xfId="2" applyFont="1" applyFill="1" applyBorder="1" applyAlignment="1">
      <alignment horizontal="center" vertical="center"/>
    </xf>
    <xf numFmtId="38" fontId="18" fillId="0" borderId="14" xfId="2" applyFont="1" applyFill="1" applyBorder="1" applyAlignment="1">
      <alignment horizontal="center" vertical="center"/>
    </xf>
    <xf numFmtId="0" fontId="18" fillId="0" borderId="4" xfId="0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/>
    </xf>
    <xf numFmtId="188" fontId="18" fillId="0" borderId="12" xfId="0" quotePrefix="1" applyNumberFormat="1" applyFont="1" applyFill="1" applyBorder="1" applyAlignment="1">
      <alignment horizontal="center" vertical="center"/>
    </xf>
    <xf numFmtId="188" fontId="18" fillId="0" borderId="14" xfId="0" quotePrefix="1" applyNumberFormat="1" applyFont="1" applyFill="1" applyBorder="1" applyAlignment="1">
      <alignment horizontal="center" vertical="center"/>
    </xf>
    <xf numFmtId="38" fontId="3" fillId="0" borderId="4" xfId="2" applyFont="1" applyFill="1" applyBorder="1" applyAlignment="1">
      <alignment horizontal="center" vertical="center"/>
    </xf>
    <xf numFmtId="38" fontId="3" fillId="0" borderId="22" xfId="2" applyFont="1" applyFill="1" applyBorder="1" applyAlignment="1">
      <alignment horizontal="center" vertical="center"/>
    </xf>
    <xf numFmtId="184" fontId="3" fillId="0" borderId="26" xfId="0" applyNumberFormat="1" applyFont="1" applyFill="1" applyBorder="1" applyAlignment="1">
      <alignment horizontal="center" vertical="center"/>
    </xf>
    <xf numFmtId="184" fontId="3" fillId="0" borderId="27" xfId="0" applyNumberFormat="1" applyFont="1" applyFill="1" applyBorder="1" applyAlignment="1">
      <alignment horizontal="center" vertical="center"/>
    </xf>
    <xf numFmtId="176" fontId="3" fillId="0" borderId="73" xfId="0" applyNumberFormat="1" applyFont="1" applyFill="1" applyBorder="1" applyAlignment="1">
      <alignment horizontal="center" vertical="center"/>
    </xf>
    <xf numFmtId="176" fontId="3" fillId="0" borderId="74" xfId="0" applyNumberFormat="1" applyFont="1" applyFill="1" applyBorder="1" applyAlignment="1">
      <alignment horizontal="center" vertical="center"/>
    </xf>
    <xf numFmtId="189" fontId="3" fillId="0" borderId="12" xfId="0" applyNumberFormat="1" applyFont="1" applyFill="1" applyBorder="1" applyAlignment="1">
      <alignment horizontal="center" vertical="center"/>
    </xf>
    <xf numFmtId="189" fontId="3" fillId="0" borderId="14" xfId="0" applyNumberFormat="1" applyFont="1" applyFill="1" applyBorder="1" applyAlignment="1">
      <alignment horizontal="center" vertical="center"/>
    </xf>
    <xf numFmtId="176" fontId="3" fillId="0" borderId="12" xfId="0" applyNumberFormat="1" applyFont="1" applyFill="1" applyBorder="1" applyAlignment="1">
      <alignment horizontal="center" vertical="center"/>
    </xf>
    <xf numFmtId="176" fontId="3" fillId="0" borderId="14" xfId="0" applyNumberFormat="1" applyFont="1" applyFill="1" applyBorder="1" applyAlignment="1">
      <alignment horizontal="center" vertical="center"/>
    </xf>
    <xf numFmtId="183" fontId="3" fillId="0" borderId="12" xfId="0" applyNumberFormat="1" applyFont="1" applyFill="1" applyBorder="1" applyAlignment="1">
      <alignment horizontal="center" vertical="center"/>
    </xf>
    <xf numFmtId="183" fontId="3" fillId="0" borderId="14" xfId="0" applyNumberFormat="1" applyFont="1" applyFill="1" applyBorder="1" applyAlignment="1">
      <alignment horizontal="center" vertical="center"/>
    </xf>
    <xf numFmtId="176" fontId="3" fillId="0" borderId="4" xfId="0" applyNumberFormat="1" applyFont="1" applyFill="1" applyBorder="1" applyAlignment="1">
      <alignment horizontal="center" vertical="center"/>
    </xf>
    <xf numFmtId="176" fontId="3" fillId="0" borderId="22" xfId="0" applyNumberFormat="1" applyFont="1" applyFill="1" applyBorder="1" applyAlignment="1">
      <alignment horizontal="center" vertical="center"/>
    </xf>
    <xf numFmtId="179" fontId="4" fillId="0" borderId="75" xfId="2" quotePrefix="1" applyNumberFormat="1" applyFont="1" applyFill="1" applyBorder="1" applyAlignment="1">
      <alignment horizontal="left" vertical="center" wrapText="1"/>
    </xf>
    <xf numFmtId="179" fontId="4" fillId="0" borderId="75" xfId="2" applyNumberFormat="1" applyFont="1" applyFill="1" applyBorder="1" applyAlignment="1">
      <alignment vertical="center" wrapText="1"/>
    </xf>
    <xf numFmtId="179" fontId="4" fillId="0" borderId="62" xfId="2" applyNumberFormat="1" applyFont="1" applyFill="1" applyBorder="1" applyAlignment="1">
      <alignment vertical="center" wrapText="1"/>
    </xf>
    <xf numFmtId="179" fontId="4" fillId="0" borderId="48" xfId="2" applyNumberFormat="1" applyFont="1" applyFill="1" applyBorder="1" applyAlignment="1">
      <alignment horizontal="center" vertical="center"/>
    </xf>
    <xf numFmtId="179" fontId="4" fillId="0" borderId="72" xfId="2" applyNumberFormat="1" applyFont="1" applyFill="1" applyBorder="1" applyAlignment="1">
      <alignment horizontal="center" vertical="center"/>
    </xf>
    <xf numFmtId="179" fontId="4" fillId="0" borderId="76" xfId="2" applyNumberFormat="1" applyFont="1" applyFill="1" applyBorder="1" applyAlignment="1">
      <alignment horizontal="center" vertical="center"/>
    </xf>
    <xf numFmtId="179" fontId="4" fillId="0" borderId="50" xfId="2" applyNumberFormat="1" applyFont="1" applyFill="1" applyBorder="1" applyAlignment="1">
      <alignment horizontal="center" vertical="center"/>
    </xf>
    <xf numFmtId="179" fontId="4" fillId="0" borderId="77" xfId="2" applyNumberFormat="1" applyFont="1" applyFill="1" applyBorder="1" applyAlignment="1">
      <alignment horizontal="center" vertical="center"/>
    </xf>
    <xf numFmtId="179" fontId="4" fillId="0" borderId="51" xfId="2" applyNumberFormat="1" applyFont="1" applyFill="1" applyBorder="1" applyAlignment="1">
      <alignment horizontal="center" vertical="center"/>
    </xf>
    <xf numFmtId="179" fontId="4" fillId="0" borderId="78" xfId="2" applyNumberFormat="1" applyFont="1" applyFill="1" applyBorder="1" applyAlignment="1">
      <alignment horizontal="center" vertical="center"/>
    </xf>
    <xf numFmtId="179" fontId="4" fillId="0" borderId="53" xfId="2" applyNumberFormat="1" applyFont="1" applyFill="1" applyBorder="1" applyAlignment="1">
      <alignment horizontal="center" vertical="center"/>
    </xf>
    <xf numFmtId="179" fontId="4" fillId="0" borderId="79" xfId="2" applyNumberFormat="1" applyFont="1" applyFill="1" applyBorder="1" applyAlignment="1">
      <alignment horizontal="center" vertical="center"/>
    </xf>
    <xf numFmtId="179" fontId="4" fillId="0" borderId="53" xfId="2" applyNumberFormat="1" applyFont="1" applyFill="1" applyBorder="1" applyAlignment="1">
      <alignment horizontal="center" vertical="center" wrapText="1"/>
    </xf>
    <xf numFmtId="179" fontId="4" fillId="0" borderId="2" xfId="2" applyNumberFormat="1" applyFont="1" applyFill="1" applyBorder="1" applyAlignment="1">
      <alignment horizontal="center" vertical="center" wrapText="1"/>
    </xf>
    <xf numFmtId="179" fontId="4" fillId="0" borderId="78" xfId="2" applyNumberFormat="1" applyFont="1" applyFill="1" applyBorder="1" applyAlignment="1">
      <alignment horizontal="center" vertical="center" wrapText="1"/>
    </xf>
    <xf numFmtId="179" fontId="4" fillId="0" borderId="80" xfId="2" applyNumberFormat="1" applyFont="1" applyFill="1" applyBorder="1" applyAlignment="1">
      <alignment horizontal="center" vertical="center" wrapText="1"/>
    </xf>
    <xf numFmtId="179" fontId="4" fillId="0" borderId="78" xfId="2" quotePrefix="1" applyNumberFormat="1" applyFont="1" applyFill="1" applyBorder="1" applyAlignment="1">
      <alignment horizontal="center" vertical="center" wrapText="1"/>
    </xf>
    <xf numFmtId="179" fontId="4" fillId="0" borderId="54" xfId="2" applyNumberFormat="1" applyFont="1" applyFill="1" applyBorder="1" applyAlignment="1">
      <alignment horizontal="center" vertical="center" wrapText="1"/>
    </xf>
    <xf numFmtId="179" fontId="4" fillId="0" borderId="80" xfId="2" applyNumberFormat="1" applyFont="1" applyFill="1" applyBorder="1" applyAlignment="1">
      <alignment horizontal="center" vertical="center"/>
    </xf>
    <xf numFmtId="179" fontId="4" fillId="0" borderId="81" xfId="2" applyNumberFormat="1" applyFont="1" applyFill="1" applyBorder="1" applyAlignment="1">
      <alignment horizontal="center" vertical="center"/>
    </xf>
    <xf numFmtId="179" fontId="4" fillId="0" borderId="79" xfId="2" applyNumberFormat="1" applyFont="1" applyFill="1" applyBorder="1" applyAlignment="1">
      <alignment horizontal="center" vertical="center" wrapText="1"/>
    </xf>
    <xf numFmtId="179" fontId="4" fillId="0" borderId="53" xfId="2" applyNumberFormat="1" applyFont="1" applyFill="1" applyBorder="1" applyAlignment="1">
      <alignment horizontal="center" vertical="center" textRotation="255"/>
    </xf>
    <xf numFmtId="179" fontId="4" fillId="0" borderId="3" xfId="2" applyNumberFormat="1" applyFont="1" applyFill="1" applyBorder="1" applyAlignment="1">
      <alignment horizontal="center" vertical="center" textRotation="255"/>
    </xf>
    <xf numFmtId="179" fontId="4" fillId="0" borderId="2" xfId="2" applyNumberFormat="1" applyFont="1" applyFill="1" applyBorder="1" applyAlignment="1">
      <alignment horizontal="center" vertical="center" textRotation="255"/>
    </xf>
    <xf numFmtId="179" fontId="4" fillId="0" borderId="82" xfId="2" applyNumberFormat="1" applyFont="1" applyFill="1" applyBorder="1" applyAlignment="1">
      <alignment horizontal="center" vertical="center" textRotation="255"/>
    </xf>
    <xf numFmtId="179" fontId="4" fillId="0" borderId="1" xfId="2" applyNumberFormat="1" applyFont="1" applyFill="1" applyBorder="1" applyAlignment="1">
      <alignment horizontal="center" vertical="center" textRotation="255"/>
    </xf>
    <xf numFmtId="179" fontId="4" fillId="0" borderId="54" xfId="2" applyNumberFormat="1" applyFont="1" applyFill="1" applyBorder="1" applyAlignment="1">
      <alignment horizontal="center" vertical="center" textRotation="255"/>
    </xf>
    <xf numFmtId="179" fontId="4" fillId="0" borderId="44" xfId="2" applyNumberFormat="1" applyFont="1" applyFill="1" applyBorder="1" applyAlignment="1">
      <alignment horizontal="center" vertical="center" textRotation="255"/>
    </xf>
    <xf numFmtId="38" fontId="4" fillId="0" borderId="83" xfId="2" applyFont="1" applyFill="1" applyBorder="1" applyAlignment="1">
      <alignment horizontal="center" vertical="center" wrapText="1"/>
    </xf>
    <xf numFmtId="38" fontId="4" fillId="0" borderId="83" xfId="2" applyFont="1" applyFill="1" applyBorder="1" applyAlignment="1">
      <alignment horizontal="center" vertical="center"/>
    </xf>
    <xf numFmtId="38" fontId="4" fillId="0" borderId="84" xfId="2" applyFont="1" applyFill="1" applyBorder="1" applyAlignment="1">
      <alignment horizontal="center" vertical="center"/>
    </xf>
    <xf numFmtId="38" fontId="4" fillId="0" borderId="84" xfId="2" applyFont="1" applyFill="1" applyBorder="1" applyAlignment="1">
      <alignment horizontal="center" vertical="center" wrapText="1"/>
    </xf>
    <xf numFmtId="38" fontId="4" fillId="0" borderId="85" xfId="2" applyFont="1" applyFill="1" applyBorder="1" applyAlignment="1">
      <alignment horizontal="center" vertical="center" textRotation="255" wrapText="1"/>
    </xf>
    <xf numFmtId="38" fontId="4" fillId="0" borderId="83" xfId="2" applyFont="1" applyFill="1" applyBorder="1" applyAlignment="1">
      <alignment horizontal="center" vertical="center" textRotation="255"/>
    </xf>
    <xf numFmtId="38" fontId="4" fillId="0" borderId="86" xfId="2" applyFont="1" applyFill="1" applyBorder="1" applyAlignment="1">
      <alignment horizontal="center" vertical="center" textRotation="255"/>
    </xf>
    <xf numFmtId="38" fontId="4" fillId="0" borderId="50" xfId="2" applyFont="1" applyFill="1" applyBorder="1" applyAlignment="1">
      <alignment horizontal="center" vertical="center"/>
    </xf>
    <xf numFmtId="38" fontId="4" fillId="0" borderId="51" xfId="2" applyFont="1" applyFill="1" applyBorder="1" applyAlignment="1">
      <alignment horizontal="center" vertical="center"/>
    </xf>
    <xf numFmtId="38" fontId="4" fillId="0" borderId="53" xfId="2" applyFont="1" applyFill="1" applyBorder="1" applyAlignment="1">
      <alignment horizontal="center" vertical="center"/>
    </xf>
    <xf numFmtId="38" fontId="4" fillId="0" borderId="54" xfId="2" applyFont="1" applyFill="1" applyBorder="1" applyAlignment="1">
      <alignment horizontal="center" vertical="center"/>
    </xf>
    <xf numFmtId="38" fontId="4" fillId="0" borderId="62" xfId="2" applyFont="1" applyFill="1" applyBorder="1" applyAlignment="1">
      <alignment vertical="center" wrapText="1"/>
    </xf>
    <xf numFmtId="38" fontId="4" fillId="0" borderId="90" xfId="2" applyFont="1" applyFill="1" applyBorder="1" applyAlignment="1">
      <alignment vertical="center"/>
    </xf>
    <xf numFmtId="38" fontId="4" fillId="0" borderId="91" xfId="2" applyFont="1" applyFill="1" applyBorder="1" applyAlignment="1">
      <alignment vertical="center"/>
    </xf>
    <xf numFmtId="38" fontId="4" fillId="0" borderId="92" xfId="2" applyFont="1" applyFill="1" applyBorder="1" applyAlignment="1">
      <alignment vertical="center"/>
    </xf>
    <xf numFmtId="38" fontId="4" fillId="0" borderId="93" xfId="2" applyFont="1" applyFill="1" applyBorder="1" applyAlignment="1">
      <alignment vertical="center"/>
    </xf>
    <xf numFmtId="38" fontId="4" fillId="0" borderId="94" xfId="2" applyFont="1" applyFill="1" applyBorder="1" applyAlignment="1">
      <alignment vertical="center"/>
    </xf>
    <xf numFmtId="38" fontId="4" fillId="0" borderId="76" xfId="2" applyFont="1" applyFill="1" applyBorder="1" applyAlignment="1">
      <alignment horizontal="center" vertical="center"/>
    </xf>
    <xf numFmtId="38" fontId="4" fillId="0" borderId="78" xfId="2" applyFont="1" applyFill="1" applyBorder="1" applyAlignment="1">
      <alignment horizontal="center" vertical="center"/>
    </xf>
    <xf numFmtId="38" fontId="4" fillId="0" borderId="56" xfId="2" applyFont="1" applyFill="1" applyBorder="1" applyAlignment="1">
      <alignment horizontal="center" vertical="center" textRotation="255"/>
    </xf>
    <xf numFmtId="38" fontId="4" fillId="0" borderId="69" xfId="2" applyFont="1" applyFill="1" applyBorder="1" applyAlignment="1">
      <alignment horizontal="center" vertical="center" textRotation="255"/>
    </xf>
    <xf numFmtId="38" fontId="4" fillId="0" borderId="34" xfId="2" applyFont="1" applyFill="1" applyBorder="1" applyAlignment="1">
      <alignment horizontal="center" vertical="center" textRotation="255"/>
    </xf>
    <xf numFmtId="38" fontId="4" fillId="0" borderId="87" xfId="2" applyFont="1" applyFill="1" applyBorder="1" applyAlignment="1">
      <alignment horizontal="center" vertical="center" textRotation="255"/>
    </xf>
    <xf numFmtId="38" fontId="4" fillId="0" borderId="88" xfId="2" applyFont="1" applyFill="1" applyBorder="1" applyAlignment="1">
      <alignment horizontal="center" vertical="center" textRotation="255"/>
    </xf>
    <xf numFmtId="38" fontId="4" fillId="0" borderId="89" xfId="2" applyFont="1" applyFill="1" applyBorder="1" applyAlignment="1">
      <alignment horizontal="center" vertical="center" textRotation="255"/>
    </xf>
    <xf numFmtId="38" fontId="4" fillId="0" borderId="83" xfId="2" applyFont="1" applyFill="1" applyBorder="1" applyAlignment="1">
      <alignment horizontal="center" vertical="center" textRotation="255" wrapText="1"/>
    </xf>
    <xf numFmtId="38" fontId="4" fillId="0" borderId="84" xfId="2" applyFont="1" applyFill="1" applyBorder="1" applyAlignment="1">
      <alignment horizontal="center" vertical="center" textRotation="255"/>
    </xf>
    <xf numFmtId="38" fontId="4" fillId="0" borderId="35" xfId="2" applyFont="1" applyFill="1" applyBorder="1" applyAlignment="1">
      <alignment horizontal="center" vertical="center" textRotation="255"/>
    </xf>
    <xf numFmtId="38" fontId="4" fillId="0" borderId="42" xfId="2" applyFont="1" applyFill="1" applyBorder="1" applyAlignment="1">
      <alignment horizontal="center" vertical="center" textRotation="255"/>
    </xf>
    <xf numFmtId="38" fontId="4" fillId="0" borderId="62" xfId="2" quotePrefix="1" applyFont="1" applyFill="1" applyBorder="1" applyAlignment="1">
      <alignment horizontal="left" vertical="center" wrapText="1"/>
    </xf>
    <xf numFmtId="38" fontId="4" fillId="0" borderId="49" xfId="2" applyFont="1" applyFill="1" applyBorder="1" applyAlignment="1">
      <alignment horizontal="center" vertical="center"/>
    </xf>
    <xf numFmtId="38" fontId="4" fillId="0" borderId="52" xfId="2" applyFont="1" applyFill="1" applyBorder="1" applyAlignment="1">
      <alignment horizontal="center" vertical="center"/>
    </xf>
    <xf numFmtId="0" fontId="8" fillId="0" borderId="0" xfId="0" applyFont="1" applyFill="1" applyAlignment="1">
      <alignment horizontal="center"/>
    </xf>
    <xf numFmtId="38" fontId="3" fillId="0" borderId="62" xfId="2" quotePrefix="1" applyFont="1" applyFill="1" applyBorder="1" applyAlignment="1">
      <alignment horizontal="left" vertical="center" wrapText="1"/>
    </xf>
    <xf numFmtId="38" fontId="3" fillId="0" borderId="95" xfId="2" applyFont="1" applyFill="1" applyBorder="1" applyAlignment="1">
      <alignment vertical="center"/>
    </xf>
    <xf numFmtId="38" fontId="3" fillId="0" borderId="91" xfId="2" applyFont="1" applyFill="1" applyBorder="1" applyAlignment="1">
      <alignment vertical="center"/>
    </xf>
    <xf numFmtId="38" fontId="3" fillId="0" borderId="96" xfId="2" applyFont="1" applyFill="1" applyBorder="1" applyAlignment="1">
      <alignment vertical="center"/>
    </xf>
    <xf numFmtId="38" fontId="3" fillId="0" borderId="49" xfId="2" applyFont="1" applyFill="1" applyBorder="1" applyAlignment="1">
      <alignment horizontal="center" vertical="center"/>
    </xf>
    <xf numFmtId="38" fontId="3" fillId="0" borderId="51" xfId="2" applyFont="1" applyFill="1" applyBorder="1" applyAlignment="1">
      <alignment horizontal="center" vertical="center"/>
    </xf>
    <xf numFmtId="38" fontId="3" fillId="0" borderId="76" xfId="2" applyFont="1" applyFill="1" applyBorder="1" applyAlignment="1">
      <alignment horizontal="center" vertical="center"/>
    </xf>
    <xf numFmtId="38" fontId="3" fillId="0" borderId="50" xfId="2" applyFont="1" applyFill="1" applyBorder="1" applyAlignment="1">
      <alignment horizontal="center" vertical="center"/>
    </xf>
    <xf numFmtId="38" fontId="3" fillId="0" borderId="48" xfId="2" applyFont="1" applyFill="1" applyBorder="1" applyAlignment="1">
      <alignment horizontal="distributed" vertical="center"/>
    </xf>
    <xf numFmtId="38" fontId="3" fillId="0" borderId="5" xfId="2" applyFont="1" applyFill="1" applyBorder="1" applyAlignment="1">
      <alignment horizontal="distributed" vertical="center"/>
    </xf>
    <xf numFmtId="38" fontId="3" fillId="0" borderId="61" xfId="2" applyFont="1" applyFill="1" applyBorder="1" applyAlignment="1">
      <alignment horizontal="distributed" vertical="center"/>
    </xf>
    <xf numFmtId="38" fontId="3" fillId="0" borderId="12" xfId="2" applyFont="1" applyFill="1" applyBorder="1" applyAlignment="1">
      <alignment horizontal="distributed" vertical="center"/>
    </xf>
    <xf numFmtId="38" fontId="3" fillId="0" borderId="72" xfId="2" applyFont="1" applyFill="1" applyBorder="1" applyAlignment="1">
      <alignment horizontal="distributed" vertical="center"/>
    </xf>
    <xf numFmtId="38" fontId="3" fillId="0" borderId="4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vertical="center" wrapText="1"/>
    </xf>
    <xf numFmtId="38" fontId="3" fillId="0" borderId="60" xfId="2" applyFont="1" applyFill="1" applyBorder="1" applyAlignment="1">
      <alignment horizontal="distributed" vertical="center"/>
    </xf>
    <xf numFmtId="38" fontId="3" fillId="0" borderId="73" xfId="2" applyFont="1" applyFill="1" applyBorder="1" applyAlignment="1">
      <alignment horizontal="distributed" vertical="center"/>
    </xf>
    <xf numFmtId="38" fontId="3" fillId="0" borderId="57" xfId="2" applyFont="1" applyFill="1" applyBorder="1" applyAlignment="1">
      <alignment horizontal="distributed" vertical="center"/>
    </xf>
    <xf numFmtId="38" fontId="3" fillId="0" borderId="97" xfId="2" applyFont="1" applyFill="1" applyBorder="1" applyAlignment="1">
      <alignment horizontal="distributed" vertical="center"/>
    </xf>
    <xf numFmtId="38" fontId="3" fillId="0" borderId="61" xfId="2" applyFont="1" applyFill="1" applyBorder="1" applyAlignment="1">
      <alignment horizontal="distributed" vertical="center" wrapText="1"/>
    </xf>
    <xf numFmtId="38" fontId="3" fillId="0" borderId="12" xfId="2" applyFont="1" applyFill="1" applyBorder="1" applyAlignment="1">
      <alignment horizontal="distributed" vertical="center" wrapText="1"/>
    </xf>
    <xf numFmtId="38" fontId="3" fillId="0" borderId="48" xfId="2" applyFont="1" applyFill="1" applyBorder="1" applyAlignment="1">
      <alignment horizontal="distributed" vertical="center" wrapText="1"/>
    </xf>
    <xf numFmtId="38" fontId="3" fillId="0" borderId="5" xfId="2" applyFont="1" applyFill="1" applyBorder="1" applyAlignment="1">
      <alignment horizontal="distributed" vertical="center" wrapText="1"/>
    </xf>
    <xf numFmtId="38" fontId="3" fillId="0" borderId="57" xfId="2" applyFont="1" applyFill="1" applyBorder="1" applyAlignment="1">
      <alignment horizontal="distributed" vertical="center" wrapText="1"/>
    </xf>
    <xf numFmtId="38" fontId="3" fillId="0" borderId="97" xfId="2" applyFont="1" applyFill="1" applyBorder="1" applyAlignment="1">
      <alignment horizontal="distributed" vertical="center" wrapText="1"/>
    </xf>
    <xf numFmtId="38" fontId="3" fillId="0" borderId="62" xfId="2" applyFont="1" applyFill="1" applyBorder="1" applyAlignment="1">
      <alignment vertical="center" wrapText="1"/>
    </xf>
    <xf numFmtId="38" fontId="3" fillId="0" borderId="95" xfId="2" applyFont="1" applyFill="1" applyBorder="1" applyAlignment="1">
      <alignment vertical="center" wrapText="1"/>
    </xf>
    <xf numFmtId="38" fontId="3" fillId="0" borderId="91" xfId="2" applyFont="1" applyFill="1" applyBorder="1" applyAlignment="1">
      <alignment vertical="center" wrapText="1"/>
    </xf>
    <xf numFmtId="38" fontId="3" fillId="0" borderId="96" xfId="2" applyFont="1" applyFill="1" applyBorder="1" applyAlignment="1">
      <alignment vertical="center" wrapText="1"/>
    </xf>
    <xf numFmtId="38" fontId="3" fillId="0" borderId="48" xfId="2" applyFont="1" applyFill="1" applyBorder="1" applyAlignment="1">
      <alignment horizontal="center" vertical="center"/>
    </xf>
    <xf numFmtId="0" fontId="3" fillId="0" borderId="48" xfId="0" applyFont="1" applyFill="1" applyBorder="1" applyAlignment="1">
      <alignment horizontal="center" vertical="center"/>
    </xf>
    <xf numFmtId="38" fontId="3" fillId="0" borderId="21" xfId="2" applyFont="1" applyFill="1" applyBorder="1" applyAlignment="1">
      <alignment horizontal="distributed" vertical="center"/>
    </xf>
    <xf numFmtId="38" fontId="3" fillId="0" borderId="26" xfId="2" applyFont="1" applyFill="1" applyBorder="1" applyAlignment="1">
      <alignment horizontal="distributed" vertical="center"/>
    </xf>
    <xf numFmtId="38" fontId="3" fillId="0" borderId="0" xfId="2" applyFont="1" applyFill="1" applyBorder="1" applyAlignment="1">
      <alignment horizontal="distributed" vertical="center"/>
    </xf>
    <xf numFmtId="38" fontId="3" fillId="0" borderId="13" xfId="2" applyFont="1" applyFill="1" applyBorder="1" applyAlignment="1">
      <alignment horizontal="distributed" vertical="center"/>
    </xf>
    <xf numFmtId="38" fontId="3" fillId="0" borderId="49" xfId="2" applyFont="1" applyFill="1" applyBorder="1" applyAlignment="1">
      <alignment horizontal="center" vertical="center" textRotation="255"/>
    </xf>
    <xf numFmtId="38" fontId="3" fillId="0" borderId="52" xfId="2" applyFont="1" applyFill="1" applyBorder="1" applyAlignment="1">
      <alignment horizontal="center" vertical="center" textRotation="255"/>
    </xf>
    <xf numFmtId="38" fontId="3" fillId="0" borderId="55" xfId="2" applyFont="1" applyFill="1" applyBorder="1" applyAlignment="1">
      <alignment horizontal="center" vertical="center" textRotation="255"/>
    </xf>
    <xf numFmtId="38" fontId="3" fillId="0" borderId="77" xfId="2" applyFont="1" applyFill="1" applyBorder="1" applyAlignment="1">
      <alignment horizontal="distributed" vertical="center" wrapText="1"/>
    </xf>
    <xf numFmtId="38" fontId="3" fillId="0" borderId="79" xfId="2" applyFont="1" applyFill="1" applyBorder="1" applyAlignment="1">
      <alignment horizontal="distributed" vertical="center" wrapText="1"/>
    </xf>
    <xf numFmtId="38" fontId="3" fillId="0" borderId="81" xfId="2" applyFont="1" applyFill="1" applyBorder="1" applyAlignment="1">
      <alignment horizontal="distributed" vertical="center" wrapText="1"/>
    </xf>
    <xf numFmtId="38" fontId="3" fillId="0" borderId="98" xfId="2" applyFont="1" applyFill="1" applyBorder="1" applyAlignment="1">
      <alignment horizontal="distributed" vertical="center" wrapText="1"/>
    </xf>
    <xf numFmtId="38" fontId="3" fillId="0" borderId="49" xfId="2" applyFont="1" applyFill="1" applyBorder="1" applyAlignment="1">
      <alignment horizontal="center" vertical="center" wrapText="1"/>
    </xf>
    <xf numFmtId="38" fontId="3" fillId="0" borderId="50" xfId="2" applyFont="1" applyFill="1" applyBorder="1" applyAlignment="1">
      <alignment horizontal="center" vertical="center" wrapText="1"/>
    </xf>
    <xf numFmtId="38" fontId="3" fillId="0" borderId="77" xfId="2" applyFont="1" applyFill="1" applyBorder="1" applyAlignment="1">
      <alignment horizontal="center" vertical="center" wrapText="1"/>
    </xf>
    <xf numFmtId="38" fontId="3" fillId="0" borderId="72" xfId="2" applyFont="1" applyFill="1" applyBorder="1" applyAlignment="1">
      <alignment horizontal="center" vertical="center" wrapText="1"/>
    </xf>
    <xf numFmtId="38" fontId="3" fillId="0" borderId="61" xfId="2" applyFont="1" applyFill="1" applyBorder="1" applyAlignment="1">
      <alignment horizontal="center" vertical="center" wrapText="1"/>
    </xf>
    <xf numFmtId="38" fontId="13" fillId="0" borderId="99" xfId="2" applyFont="1" applyFill="1" applyBorder="1" applyAlignment="1">
      <alignment horizontal="left" vertical="top" wrapText="1"/>
    </xf>
    <xf numFmtId="38" fontId="4" fillId="0" borderId="100" xfId="2" applyFont="1" applyFill="1" applyBorder="1" applyAlignment="1">
      <alignment vertical="top" wrapText="1"/>
    </xf>
    <xf numFmtId="38" fontId="4" fillId="0" borderId="101" xfId="2" applyFont="1" applyFill="1" applyBorder="1" applyAlignment="1">
      <alignment vertical="top" wrapText="1"/>
    </xf>
    <xf numFmtId="38" fontId="3" fillId="0" borderId="6" xfId="2" applyFont="1" applyFill="1" applyBorder="1" applyAlignment="1">
      <alignment horizontal="center" vertical="center"/>
    </xf>
    <xf numFmtId="38" fontId="3" fillId="0" borderId="31" xfId="2" applyFont="1" applyFill="1" applyBorder="1" applyAlignment="1">
      <alignment horizontal="center" vertical="center" wrapText="1"/>
    </xf>
    <xf numFmtId="38" fontId="3" fillId="0" borderId="75" xfId="2" applyFont="1" applyFill="1" applyBorder="1" applyAlignment="1">
      <alignment vertical="center" wrapText="1"/>
    </xf>
    <xf numFmtId="38" fontId="3" fillId="0" borderId="102" xfId="2" applyFont="1" applyFill="1" applyBorder="1" applyAlignment="1">
      <alignment vertical="center"/>
    </xf>
    <xf numFmtId="38" fontId="3" fillId="0" borderId="9" xfId="2" applyFont="1" applyFill="1" applyBorder="1" applyAlignment="1">
      <alignment horizontal="center" vertical="center"/>
    </xf>
    <xf numFmtId="38" fontId="3" fillId="0" borderId="8" xfId="2" applyFont="1" applyFill="1" applyBorder="1" applyAlignment="1">
      <alignment horizontal="center" vertical="center"/>
    </xf>
    <xf numFmtId="38" fontId="3" fillId="0" borderId="34" xfId="2" applyFont="1" applyFill="1" applyBorder="1" applyAlignment="1">
      <alignment horizontal="center" vertical="center" textRotation="255"/>
    </xf>
    <xf numFmtId="38" fontId="3" fillId="0" borderId="35" xfId="2" applyFont="1" applyFill="1" applyBorder="1" applyAlignment="1">
      <alignment horizontal="center" vertical="center" textRotation="255"/>
    </xf>
    <xf numFmtId="38" fontId="3" fillId="0" borderId="56" xfId="2" applyFont="1" applyFill="1" applyBorder="1" applyAlignment="1">
      <alignment horizontal="center" vertical="center" textRotation="255"/>
    </xf>
    <xf numFmtId="38" fontId="16" fillId="0" borderId="26" xfId="2" applyFont="1" applyFill="1" applyBorder="1" applyAlignment="1">
      <alignment vertical="center" wrapText="1"/>
    </xf>
    <xf numFmtId="38" fontId="16" fillId="0" borderId="0" xfId="2" applyFont="1" applyFill="1" applyAlignment="1">
      <alignment vertical="center" wrapText="1"/>
    </xf>
    <xf numFmtId="38" fontId="3" fillId="0" borderId="0" xfId="2" applyFont="1" applyFill="1" applyBorder="1" applyAlignment="1">
      <alignment horizontal="center" vertical="center"/>
    </xf>
    <xf numFmtId="38" fontId="3" fillId="0" borderId="30" xfId="2" applyFont="1" applyFill="1" applyBorder="1" applyAlignment="1">
      <alignment horizontal="center" vertical="center"/>
    </xf>
    <xf numFmtId="38" fontId="3" fillId="0" borderId="28" xfId="2" applyFont="1" applyFill="1" applyBorder="1" applyAlignment="1">
      <alignment horizontal="center" vertical="center"/>
    </xf>
    <xf numFmtId="38" fontId="3" fillId="0" borderId="27" xfId="2" applyFont="1" applyFill="1" applyBorder="1" applyAlignment="1">
      <alignment horizontal="center" vertical="center"/>
    </xf>
    <xf numFmtId="38" fontId="3" fillId="0" borderId="65" xfId="2" applyFont="1" applyFill="1" applyBorder="1" applyAlignment="1">
      <alignment horizontal="center" vertical="center"/>
    </xf>
    <xf numFmtId="38" fontId="3" fillId="0" borderId="103" xfId="2" applyFont="1" applyFill="1" applyBorder="1" applyAlignment="1">
      <alignment horizontal="center" vertical="center"/>
    </xf>
    <xf numFmtId="38" fontId="3" fillId="0" borderId="68" xfId="2" applyFont="1" applyFill="1" applyBorder="1" applyAlignment="1">
      <alignment horizontal="center" vertical="center"/>
    </xf>
    <xf numFmtId="38" fontId="3" fillId="0" borderId="66" xfId="2" applyFont="1" applyFill="1" applyBorder="1" applyAlignment="1">
      <alignment horizontal="center" vertical="center"/>
    </xf>
    <xf numFmtId="38" fontId="3" fillId="0" borderId="67" xfId="2" applyFont="1" applyFill="1" applyBorder="1" applyAlignment="1">
      <alignment horizontal="center" vertical="center"/>
    </xf>
    <xf numFmtId="38" fontId="3" fillId="0" borderId="52" xfId="2" applyFont="1" applyFill="1" applyBorder="1" applyAlignment="1">
      <alignment horizontal="center" vertical="center" textRotation="255" wrapText="1"/>
    </xf>
    <xf numFmtId="38" fontId="3" fillId="0" borderId="104" xfId="2" applyFont="1" applyFill="1" applyBorder="1" applyAlignment="1">
      <alignment horizontal="center" vertical="center" wrapText="1"/>
    </xf>
    <xf numFmtId="38" fontId="3" fillId="0" borderId="35" xfId="2" applyFont="1" applyFill="1" applyBorder="1" applyAlignment="1">
      <alignment horizontal="center" vertical="center" wrapText="1"/>
    </xf>
    <xf numFmtId="38" fontId="3" fillId="0" borderId="42" xfId="2" applyFont="1" applyFill="1" applyBorder="1" applyAlignment="1">
      <alignment horizontal="center" vertical="center" wrapText="1"/>
    </xf>
    <xf numFmtId="38" fontId="3" fillId="0" borderId="52" xfId="2" applyFont="1" applyFill="1" applyBorder="1" applyAlignment="1">
      <alignment horizontal="center" vertical="center" wrapText="1"/>
    </xf>
    <xf numFmtId="38" fontId="3" fillId="0" borderId="15" xfId="2" applyFont="1" applyFill="1" applyBorder="1" applyAlignment="1">
      <alignment horizontal="center" vertical="center"/>
    </xf>
    <xf numFmtId="38" fontId="3" fillId="0" borderId="14" xfId="2" applyFont="1" applyFill="1" applyBorder="1" applyAlignment="1">
      <alignment horizontal="center" vertical="center"/>
    </xf>
    <xf numFmtId="38" fontId="3" fillId="0" borderId="0" xfId="2" applyFont="1" applyFill="1" applyBorder="1" applyAlignment="1">
      <alignment horizontal="left" vertical="center" wrapText="1"/>
    </xf>
    <xf numFmtId="38" fontId="3" fillId="0" borderId="12" xfId="2" applyFont="1" applyFill="1" applyBorder="1" applyAlignment="1">
      <alignment horizontal="center" vertical="center"/>
    </xf>
    <xf numFmtId="38" fontId="3" fillId="0" borderId="16" xfId="2" applyFont="1" applyFill="1" applyBorder="1" applyAlignment="1">
      <alignment horizontal="center" vertical="center"/>
    </xf>
    <xf numFmtId="38" fontId="3" fillId="0" borderId="13" xfId="2" applyFont="1" applyFill="1" applyBorder="1" applyAlignment="1">
      <alignment horizontal="center" vertical="center"/>
    </xf>
    <xf numFmtId="38" fontId="3" fillId="0" borderId="55" xfId="2" applyFont="1" applyFill="1" applyBorder="1" applyAlignment="1">
      <alignment horizontal="center" vertical="center" wrapText="1"/>
    </xf>
    <xf numFmtId="38" fontId="3" fillId="0" borderId="48" xfId="2" applyFont="1" applyFill="1" applyBorder="1" applyAlignment="1">
      <alignment vertical="center" wrapText="1"/>
    </xf>
    <xf numFmtId="38" fontId="7" fillId="0" borderId="48" xfId="2" applyFont="1" applyFill="1" applyBorder="1" applyAlignment="1">
      <alignment horizontal="center" vertical="center" wrapText="1"/>
    </xf>
    <xf numFmtId="38" fontId="3" fillId="0" borderId="5" xfId="2" applyFont="1" applyFill="1" applyBorder="1" applyAlignment="1">
      <alignment horizontal="center" vertical="center" wrapText="1"/>
    </xf>
    <xf numFmtId="38" fontId="3" fillId="0" borderId="6" xfId="2" applyFont="1" applyFill="1" applyBorder="1" applyAlignment="1">
      <alignment horizontal="center" vertical="center" wrapText="1"/>
    </xf>
    <xf numFmtId="38" fontId="3" fillId="0" borderId="7" xfId="2" applyFont="1" applyFill="1" applyBorder="1" applyAlignment="1">
      <alignment horizontal="center" vertical="center" wrapText="1"/>
    </xf>
    <xf numFmtId="38" fontId="3" fillId="0" borderId="0" xfId="2" applyFont="1" applyFill="1" applyAlignment="1">
      <alignment vertical="top" wrapText="1"/>
    </xf>
    <xf numFmtId="38" fontId="3" fillId="0" borderId="0" xfId="2" applyFont="1" applyFill="1" applyAlignment="1">
      <alignment vertical="top"/>
    </xf>
    <xf numFmtId="38" fontId="7" fillId="0" borderId="48" xfId="2" quotePrefix="1" applyFont="1" applyFill="1" applyBorder="1" applyAlignment="1">
      <alignment horizontal="center" vertical="center" wrapText="1"/>
    </xf>
    <xf numFmtId="38" fontId="3" fillId="0" borderId="0" xfId="2" applyFont="1" applyFill="1" applyAlignment="1">
      <alignment horizontal="center" vertical="center"/>
    </xf>
    <xf numFmtId="38" fontId="7" fillId="0" borderId="72" xfId="2" applyFont="1" applyFill="1" applyBorder="1" applyAlignment="1">
      <alignment horizontal="center" vertical="center" wrapText="1"/>
    </xf>
    <xf numFmtId="38" fontId="7" fillId="0" borderId="22" xfId="2" applyFont="1" applyFill="1" applyBorder="1" applyAlignment="1">
      <alignment horizontal="center" vertical="center" wrapText="1"/>
    </xf>
    <xf numFmtId="38" fontId="7" fillId="0" borderId="4" xfId="2" applyFont="1" applyFill="1" applyBorder="1" applyAlignment="1">
      <alignment horizontal="center" vertical="center" wrapText="1"/>
    </xf>
    <xf numFmtId="38" fontId="7" fillId="0" borderId="23" xfId="2" quotePrefix="1" applyFont="1" applyFill="1" applyBorder="1" applyAlignment="1">
      <alignment horizontal="center" vertical="center" wrapText="1"/>
    </xf>
    <xf numFmtId="38" fontId="7" fillId="0" borderId="24" xfId="2" applyFont="1" applyFill="1" applyBorder="1" applyAlignment="1">
      <alignment horizontal="center" vertical="center" wrapText="1"/>
    </xf>
    <xf numFmtId="38" fontId="7" fillId="0" borderId="21" xfId="2" applyFont="1" applyFill="1" applyBorder="1" applyAlignment="1">
      <alignment horizontal="center" vertical="center" wrapText="1"/>
    </xf>
    <xf numFmtId="38" fontId="7" fillId="0" borderId="25" xfId="2" applyFont="1" applyFill="1" applyBorder="1" applyAlignment="1">
      <alignment horizontal="center" vertical="center" wrapText="1"/>
    </xf>
    <xf numFmtId="38" fontId="7" fillId="0" borderId="34" xfId="2" applyFont="1" applyFill="1" applyBorder="1" applyAlignment="1">
      <alignment horizontal="center" vertical="center" wrapText="1"/>
    </xf>
    <xf numFmtId="38" fontId="3" fillId="0" borderId="0" xfId="2" applyFont="1" applyFill="1" applyBorder="1" applyAlignment="1">
      <alignment horizontal="center" vertical="center" wrapText="1"/>
    </xf>
    <xf numFmtId="38" fontId="7" fillId="0" borderId="23" xfId="2" applyFont="1" applyFill="1" applyBorder="1" applyAlignment="1">
      <alignment horizontal="center" vertical="center" wrapText="1"/>
    </xf>
    <xf numFmtId="38" fontId="7" fillId="0" borderId="11" xfId="2" applyFont="1" applyFill="1" applyBorder="1" applyAlignment="1">
      <alignment horizontal="center" vertical="center" wrapText="1"/>
    </xf>
    <xf numFmtId="180" fontId="3" fillId="0" borderId="29" xfId="2" applyNumberFormat="1" applyFont="1" applyFill="1" applyBorder="1" applyAlignment="1" applyProtection="1">
      <alignment horizontal="center" vertical="center"/>
    </xf>
  </cellXfs>
  <cellStyles count="5">
    <cellStyle name="パーセント 2" xfId="1"/>
    <cellStyle name="桁区切り 2" xfId="2"/>
    <cellStyle name="標準" xfId="0" builtinId="0"/>
    <cellStyle name="標準_2 海難発生距岸P33-34" xfId="3"/>
    <cellStyle name="標準_6 (1)人身事故発生救助状況_【H24 2 23提出】p24-p41救難統計（第６２巻作成用）_130225 【H24 作業用】p24-p41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harts/_rels/chart13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全国</a:t>
            </a:r>
          </a:p>
        </c:rich>
      </c:tx>
      <c:layout>
        <c:manualLayout>
          <c:xMode val="edge"/>
          <c:yMode val="edge"/>
          <c:x val="0.55339805825242716"/>
          <c:y val="0.28193832599118945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650485436893204"/>
          <c:y val="2.2026431718061675E-2"/>
          <c:w val="0.66990291262135926"/>
          <c:h val="0.68722466960352424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1"/>
              <c:layout>
                <c:manualLayout>
                  <c:x val="1.4385941839113888E-3"/>
                  <c:y val="1.8134773031959379E-2"/>
                </c:manualLayout>
              </c:layout>
              <c:spPr>
                <a:solidFill>
                  <a:srgbClr val="FFFFFF"/>
                </a:solidFill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431-408A-BA09-3E97933C5E9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地域図P35!$AB$12:$AB$20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地域図P35!$AC$12:$AC$20</c:f>
              <c:numCache>
                <c:formatCode>General</c:formatCode>
                <c:ptCount val="9"/>
                <c:pt idx="0">
                  <c:v>694</c:v>
                </c:pt>
                <c:pt idx="1">
                  <c:v>658</c:v>
                </c:pt>
                <c:pt idx="2">
                  <c:v>176</c:v>
                </c:pt>
                <c:pt idx="3">
                  <c:v>35</c:v>
                </c:pt>
                <c:pt idx="4">
                  <c:v>15</c:v>
                </c:pt>
                <c:pt idx="5">
                  <c:v>3</c:v>
                </c:pt>
                <c:pt idx="6">
                  <c:v>13</c:v>
                </c:pt>
                <c:pt idx="7">
                  <c:v>7</c:v>
                </c:pt>
                <c:pt idx="8">
                  <c:v>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431-408A-BA09-3E97933C5E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812897824"/>
        <c:axId val="425672488"/>
      </c:barChart>
      <c:catAx>
        <c:axId val="81289782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256724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5672488"/>
        <c:scaling>
          <c:orientation val="minMax"/>
          <c:max val="1188"/>
          <c:min val="0"/>
        </c:scaling>
        <c:delete val="0"/>
        <c:axPos val="l"/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812897824"/>
        <c:crosses val="autoZero"/>
        <c:crossBetween val="between"/>
        <c:majorUnit val="1200"/>
        <c:minorUnit val="2.3759999999999999"/>
      </c:valAx>
      <c:spPr>
        <a:solidFill>
          <a:srgbClr val="FFFFFF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6350">
      <a:noFill/>
    </a:ln>
  </c:spPr>
  <c:txPr>
    <a:bodyPr/>
    <a:lstStyle/>
    <a:p>
      <a:pPr>
        <a:defRPr sz="225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第一管区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82805915374687"/>
          <c:y val="2.8901734104046242E-2"/>
          <c:w val="0.7770724804453637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954B-4AC4-B846-38DA54C4DA09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地域図P35!$U$13:$U$21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地域図P35!$V$13:$V$21</c:f>
              <c:numCache>
                <c:formatCode>General</c:formatCode>
                <c:ptCount val="9"/>
                <c:pt idx="0">
                  <c:v>31</c:v>
                </c:pt>
                <c:pt idx="1">
                  <c:v>35</c:v>
                </c:pt>
                <c:pt idx="2">
                  <c:v>9</c:v>
                </c:pt>
                <c:pt idx="3">
                  <c:v>5</c:v>
                </c:pt>
                <c:pt idx="6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54B-4AC4-B846-38DA54C4DA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5673272"/>
        <c:axId val="425673664"/>
      </c:barChart>
      <c:catAx>
        <c:axId val="4256732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256736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567366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25673272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第二管区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82805915374687"/>
          <c:y val="2.8901734104046242E-2"/>
          <c:w val="0.7770724804453637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明朝"/>
                    <a:ea typeface="ＭＳ 明朝"/>
                    <a:cs typeface="ＭＳ 明朝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地域図P35!$U$70:$U$78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地域図P35!$V$70:$V$78</c:f>
              <c:numCache>
                <c:formatCode>General</c:formatCode>
                <c:ptCount val="9"/>
                <c:pt idx="0">
                  <c:v>31</c:v>
                </c:pt>
                <c:pt idx="1">
                  <c:v>36</c:v>
                </c:pt>
                <c:pt idx="2">
                  <c:v>14</c:v>
                </c:pt>
                <c:pt idx="3">
                  <c:v>3</c:v>
                </c:pt>
                <c:pt idx="4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C05-489F-8D60-7283884C3A7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0784896"/>
        <c:axId val="420785288"/>
      </c:barChart>
      <c:catAx>
        <c:axId val="4207848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207852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0785288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20784896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第三管区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082805915374687"/>
          <c:y val="2.8901734104046242E-2"/>
          <c:w val="0.7770724804453637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F64C-4374-B0DA-37F0476A631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地域図P35!$Y$24:$Y$32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地域図P35!$Z$24:$Z$32</c:f>
              <c:numCache>
                <c:formatCode>General</c:formatCode>
                <c:ptCount val="9"/>
                <c:pt idx="0">
                  <c:v>113</c:v>
                </c:pt>
                <c:pt idx="1">
                  <c:v>69</c:v>
                </c:pt>
                <c:pt idx="2">
                  <c:v>17</c:v>
                </c:pt>
                <c:pt idx="3">
                  <c:v>7</c:v>
                </c:pt>
                <c:pt idx="4">
                  <c:v>1</c:v>
                </c:pt>
                <c:pt idx="5">
                  <c:v>1</c:v>
                </c:pt>
                <c:pt idx="6">
                  <c:v>3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4C-4374-B0DA-37F0476A63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0786072"/>
        <c:axId val="420786464"/>
      </c:barChart>
      <c:catAx>
        <c:axId val="4207860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2078646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078646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20786072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第四管区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2101948465952385"/>
          <c:y val="2.8901734104046242E-2"/>
          <c:w val="0.75159469420125335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A639-4139-9A70-64CDCA726A7D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地域図P35!$U$42:$U$50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地域図P35!$V$42:$V$50</c:f>
              <c:numCache>
                <c:formatCode>General</c:formatCode>
                <c:ptCount val="9"/>
                <c:pt idx="0">
                  <c:v>41</c:v>
                </c:pt>
                <c:pt idx="1">
                  <c:v>41</c:v>
                </c:pt>
                <c:pt idx="2">
                  <c:v>12</c:v>
                </c:pt>
                <c:pt idx="3">
                  <c:v>3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639-4139-9A70-64CDCA726A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62198400"/>
        <c:axId val="162198792"/>
      </c:barChart>
      <c:catAx>
        <c:axId val="16219840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1621987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162198792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162198400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第五管区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F93C-4203-A7FE-CA68921DA41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地域図P35!$U$28:$U$36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地域図P35!$V$28:$V$36</c:f>
              <c:numCache>
                <c:formatCode>General</c:formatCode>
                <c:ptCount val="9"/>
                <c:pt idx="0">
                  <c:v>59</c:v>
                </c:pt>
                <c:pt idx="1">
                  <c:v>65</c:v>
                </c:pt>
                <c:pt idx="2">
                  <c:v>16</c:v>
                </c:pt>
                <c:pt idx="4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93C-4203-A7FE-CA68921DA4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162199576"/>
        <c:axId val="94659344"/>
      </c:barChart>
      <c:catAx>
        <c:axId val="1621995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4659344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659344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162199576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第六管区</a:t>
            </a:r>
          </a:p>
        </c:rich>
      </c:tx>
      <c:layout>
        <c:manualLayout>
          <c:xMode val="edge"/>
          <c:yMode val="edge"/>
          <c:x val="0.34395038199842853"/>
          <c:y val="0.19075144508670519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4649727090363412"/>
          <c:y val="2.8901734104046242E-2"/>
          <c:w val="0.70063912171303278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4479-4E47-97E7-7F633B45E3C6}"/>
                </c:ext>
              </c:extLst>
            </c:dLbl>
            <c:dLbl>
              <c:idx val="1"/>
              <c:layout>
                <c:manualLayout>
                  <c:x val="5.1269198526542378E-3"/>
                  <c:y val="6.0819317946206157E-4"/>
                </c:manualLayout>
              </c:layout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dLblPos val="outEnd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479-4E47-97E7-7F633B45E3C6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地域図P35!$Y$71:$Y$79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地域図P35!$Z$71:$Z$79</c:f>
              <c:numCache>
                <c:formatCode>General</c:formatCode>
                <c:ptCount val="9"/>
                <c:pt idx="0">
                  <c:v>98</c:v>
                </c:pt>
                <c:pt idx="1">
                  <c:v>156</c:v>
                </c:pt>
                <c:pt idx="2">
                  <c:v>13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479-4E47-97E7-7F633B45E3C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94660128"/>
        <c:axId val="94660520"/>
      </c:barChart>
      <c:catAx>
        <c:axId val="946601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94660520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94660520"/>
        <c:scaling>
          <c:orientation val="minMax"/>
          <c:max val="270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94660128"/>
        <c:crosses val="autoZero"/>
        <c:crossBetween val="between"/>
        <c:majorUnit val="30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 horizontalDpi="300" verticalDpi="300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第七管区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6246-46EC-BFF2-7AA80BB0764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地域図P35!$Y$35:$Y$43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地域図P35!$Z$35:$Z$43</c:f>
              <c:numCache>
                <c:formatCode>General</c:formatCode>
                <c:ptCount val="9"/>
                <c:pt idx="0">
                  <c:v>109</c:v>
                </c:pt>
                <c:pt idx="1">
                  <c:v>114</c:v>
                </c:pt>
                <c:pt idx="2">
                  <c:v>53</c:v>
                </c:pt>
                <c:pt idx="3">
                  <c:v>9</c:v>
                </c:pt>
                <c:pt idx="4">
                  <c:v>5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246-46EC-BFF2-7AA80BB0764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0036744"/>
        <c:axId val="430037136"/>
      </c:barChart>
      <c:catAx>
        <c:axId val="43003674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3003713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30037136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30036744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第八管区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992B-45B9-A030-8F2B7827062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地域図P35!$Y$58:$Y$66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地域図P35!$Z$58:$Z$66</c:f>
              <c:numCache>
                <c:formatCode>General</c:formatCode>
                <c:ptCount val="9"/>
                <c:pt idx="0">
                  <c:v>127</c:v>
                </c:pt>
                <c:pt idx="1">
                  <c:v>49</c:v>
                </c:pt>
                <c:pt idx="2">
                  <c:v>13</c:v>
                </c:pt>
                <c:pt idx="3">
                  <c:v>2</c:v>
                </c:pt>
                <c:pt idx="4">
                  <c:v>2</c:v>
                </c:pt>
                <c:pt idx="6">
                  <c:v>1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92B-45B9-A030-8F2B7827062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0037920"/>
        <c:axId val="430038312"/>
      </c:barChart>
      <c:catAx>
        <c:axId val="430037920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3003831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30038312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30037920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第九管区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70063912171303278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2B3F-4B4D-8228-A0C958FD1FD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地域図P35!$Y$12:$Y$20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地域図P35!$Z$12:$Z$20</c:f>
              <c:numCache>
                <c:formatCode>General</c:formatCode>
                <c:ptCount val="9"/>
                <c:pt idx="0">
                  <c:v>23</c:v>
                </c:pt>
                <c:pt idx="1">
                  <c:v>19</c:v>
                </c:pt>
                <c:pt idx="2">
                  <c:v>11</c:v>
                </c:pt>
                <c:pt idx="3">
                  <c:v>6</c:v>
                </c:pt>
                <c:pt idx="4">
                  <c:v>1</c:v>
                </c:pt>
                <c:pt idx="6">
                  <c:v>4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B3F-4B4D-8228-A0C958FD1F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1276696"/>
        <c:axId val="431277088"/>
      </c:barChart>
      <c:catAx>
        <c:axId val="43127669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3127708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31277088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31276696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第十管区</a:t>
            </a:r>
          </a:p>
        </c:rich>
      </c:tx>
      <c:layout>
        <c:manualLayout>
          <c:xMode val="edge"/>
          <c:yMode val="edge"/>
          <c:x val="0.31847200628583844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4649727090363412"/>
          <c:y val="2.8901734104046242E-2"/>
          <c:w val="0.70063912171303278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D937-4D5E-AEF7-76BEF2560E52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地域図P35!$U$54:$U$62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地域図P35!$V$54:$V$62</c:f>
              <c:numCache>
                <c:formatCode>General</c:formatCode>
                <c:ptCount val="9"/>
                <c:pt idx="0">
                  <c:v>40</c:v>
                </c:pt>
                <c:pt idx="1">
                  <c:v>58</c:v>
                </c:pt>
                <c:pt idx="2">
                  <c:v>9</c:v>
                </c:pt>
                <c:pt idx="5">
                  <c:v>1</c:v>
                </c:pt>
                <c:pt idx="6">
                  <c:v>2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937-4D5E-AEF7-76BEF2560E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31277872"/>
        <c:axId val="424923192"/>
      </c:barChart>
      <c:catAx>
        <c:axId val="4312778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24923192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4923192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31277872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第十一管区</a:t>
            </a:r>
          </a:p>
        </c:rich>
      </c:tx>
      <c:layout>
        <c:manualLayout>
          <c:xMode val="edge"/>
          <c:yMode val="edge"/>
          <c:x val="0.2675165922730996"/>
          <c:y val="0.18497109826589594"/>
        </c:manualLayout>
      </c:layout>
      <c:overlay val="0"/>
      <c:spPr>
        <a:noFill/>
        <a:ln w="3175">
          <a:solidFill>
            <a:srgbClr val="000000"/>
          </a:solidFill>
          <a:prstDash val="solid"/>
        </a:ln>
      </c:spPr>
    </c:title>
    <c:autoTitleDeleted val="0"/>
    <c:plotArea>
      <c:layout>
        <c:manualLayout>
          <c:layoutTarget val="inner"/>
          <c:xMode val="edge"/>
          <c:yMode val="edge"/>
          <c:x val="0.15286671746466171"/>
          <c:y val="2.8901734104046242E-2"/>
          <c:w val="0.69426967515200522"/>
          <c:h val="0.58959537572254339"/>
        </c:manualLayout>
      </c:layout>
      <c:barChart>
        <c:barDir val="col"/>
        <c:grouping val="clustered"/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invertIfNegative val="0"/>
          <c:dLbls>
            <c:dLbl>
              <c:idx val="0"/>
              <c:spPr>
                <a:noFill/>
                <a:ln w="25400">
                  <a:noFill/>
                </a:ln>
              </c:spPr>
              <c:txPr>
                <a:bodyPr/>
                <a:lstStyle/>
                <a:p>
                  <a:pPr>
                    <a:defRPr sz="450" b="0" i="0" u="none" strike="noStrike" baseline="0">
                      <a:solidFill>
                        <a:srgbClr val="000000"/>
                      </a:solidFill>
                      <a:latin typeface="ＭＳ Ｐゴシック"/>
                      <a:ea typeface="ＭＳ Ｐゴシック"/>
                      <a:cs typeface="ＭＳ Ｐゴシック"/>
                    </a:defRPr>
                  </a:pPr>
                  <a:endParaRPr lang="ja-JP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6="http://schemas.microsoft.com/office/drawing/2014/chart" uri="{C3380CC4-5D6E-409C-BE32-E72D297353CC}">
                  <c16:uniqueId val="{00000000-A131-4AFE-A9E9-E86C585C760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450" b="0" i="0" u="none" strike="noStrike" baseline="0">
                    <a:solidFill>
                      <a:srgbClr val="000000"/>
                    </a:solidFill>
                    <a:latin typeface="ＭＳ Ｐゴシック"/>
                    <a:ea typeface="ＭＳ Ｐゴシック"/>
                    <a:cs typeface="ＭＳ Ｐゴシック"/>
                  </a:defRPr>
                </a:pPr>
                <a:endParaRPr lang="ja-JP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地域図P35!$Y$46:$Y$54</c:f>
              <c:strCache>
                <c:ptCount val="9"/>
                <c:pt idx="0">
                  <c:v>港内</c:v>
                </c:pt>
                <c:pt idx="1">
                  <c:v>三海里未満</c:v>
                </c:pt>
                <c:pt idx="2">
                  <c:v>三～十二海里</c:v>
                </c:pt>
                <c:pt idx="3">
                  <c:v>十二～二十海里</c:v>
                </c:pt>
                <c:pt idx="4">
                  <c:v>二十～五十海里</c:v>
                </c:pt>
                <c:pt idx="5">
                  <c:v>五十～百海里</c:v>
                </c:pt>
                <c:pt idx="6">
                  <c:v>百～二百海里</c:v>
                </c:pt>
                <c:pt idx="7">
                  <c:v>二百～五百海里</c:v>
                </c:pt>
                <c:pt idx="8">
                  <c:v>五百海里以遠</c:v>
                </c:pt>
              </c:strCache>
            </c:strRef>
          </c:cat>
          <c:val>
            <c:numRef>
              <c:f>地域図P35!$Z$46:$Z$54</c:f>
              <c:numCache>
                <c:formatCode>General</c:formatCode>
                <c:ptCount val="9"/>
                <c:pt idx="0">
                  <c:v>22</c:v>
                </c:pt>
                <c:pt idx="1">
                  <c:v>16</c:v>
                </c:pt>
                <c:pt idx="2">
                  <c:v>9</c:v>
                </c:pt>
                <c:pt idx="4">
                  <c:v>2</c:v>
                </c:pt>
                <c:pt idx="5">
                  <c:v>1</c:v>
                </c:pt>
                <c:pt idx="6">
                  <c:v>2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131-4AFE-A9E9-E86C585C76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424923976"/>
        <c:axId val="424924368"/>
      </c:barChart>
      <c:catAx>
        <c:axId val="424923976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ln w="12700">
            <a:solidFill>
              <a:srgbClr val="000000"/>
            </a:solidFill>
            <a:prstDash val="solid"/>
          </a:ln>
        </c:spPr>
        <c:txPr>
          <a:bodyPr rot="0" vert="wordArtVertRtl"/>
          <a:lstStyle/>
          <a:p>
            <a:pPr>
              <a:defRPr sz="3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endParaRPr lang="ja-JP"/>
          </a:p>
        </c:txPr>
        <c:crossAx val="424924368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4924368"/>
        <c:scaling>
          <c:orientation val="minMax"/>
          <c:max val="209"/>
          <c:min val="0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none"/>
        <c:minorTickMark val="none"/>
        <c:tickLblPos val="none"/>
        <c:spPr>
          <a:ln w="6350">
            <a:noFill/>
          </a:ln>
        </c:spPr>
        <c:crossAx val="424923976"/>
        <c:crosses val="autoZero"/>
        <c:crossBetween val="between"/>
        <c:majorUnit val="210"/>
        <c:minorUnit val="2"/>
      </c:valAx>
      <c:spPr>
        <a:noFill/>
        <a:ln w="25400">
          <a:noFill/>
        </a:ln>
      </c:spPr>
    </c:plotArea>
    <c:plotVisOnly val="1"/>
    <c:dispBlanksAs val="gap"/>
    <c:showDLblsOverMax val="0"/>
  </c:chart>
  <c:spPr>
    <a:noFill/>
    <a:ln w="6350">
      <a:noFill/>
    </a:ln>
  </c:spPr>
  <c:txPr>
    <a:bodyPr/>
    <a:lstStyle/>
    <a:p>
      <a:pPr>
        <a:defRPr sz="150" b="0" i="0" u="none" strike="noStrike" baseline="0">
          <a:solidFill>
            <a:srgbClr val="000000"/>
          </a:solidFill>
          <a:latin typeface="ＭＳ 明朝"/>
          <a:ea typeface="ＭＳ 明朝"/>
          <a:cs typeface="ＭＳ 明朝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全国　
</a:t>
            </a:r>
            <a:r>
              <a:rPr lang="en-US" altLang="ja-JP"/>
              <a:t>220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167593678449768"/>
          <c:y val="0.4895860673665791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6.3829787234042548E-2"/>
          <c:y val="0.13541735543495401"/>
          <c:w val="0.8563829787234043"/>
          <c:h val="0.83854593173183045"/>
        </c:manualLayout>
      </c:layout>
      <c:doughnutChart>
        <c:varyColors val="1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59DD-4B42-8553-A987FF3267E0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59DD-4B42-8553-A987FF3267E0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59DD-4B42-8553-A987FF3267E0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59DD-4B42-8553-A987FF3267E0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59DD-4B42-8553-A987FF3267E0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59DD-4B42-8553-A987FF3267E0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59DD-4B42-8553-A987FF3267E0}"/>
              </c:ext>
            </c:extLst>
          </c:dPt>
          <c:dPt>
            <c:idx val="7"/>
            <c:bubble3D val="0"/>
            <c:extLst>
              <c:ext xmlns:c16="http://schemas.microsoft.com/office/drawing/2014/chart" uri="{C3380CC4-5D6E-409C-BE32-E72D297353CC}">
                <c16:uniqueId val="{00000007-59DD-4B42-8553-A987FF3267E0}"/>
              </c:ext>
            </c:extLst>
          </c:dPt>
          <c:dPt>
            <c:idx val="8"/>
            <c:bubble3D val="0"/>
            <c:extLst>
              <c:ext xmlns:c16="http://schemas.microsoft.com/office/drawing/2014/chart" uri="{C3380CC4-5D6E-409C-BE32-E72D297353CC}">
                <c16:uniqueId val="{00000008-59DD-4B42-8553-A987FF3267E0}"/>
              </c:ext>
            </c:extLst>
          </c:dPt>
          <c:dPt>
            <c:idx val="9"/>
            <c:bubble3D val="0"/>
            <c:extLst>
              <c:ext xmlns:c16="http://schemas.microsoft.com/office/drawing/2014/chart" uri="{C3380CC4-5D6E-409C-BE32-E72D297353CC}">
                <c16:uniqueId val="{00000009-59DD-4B42-8553-A987FF3267E0}"/>
              </c:ext>
            </c:extLst>
          </c:dPt>
          <c:dPt>
            <c:idx val="10"/>
            <c:bubble3D val="0"/>
            <c:extLst>
              <c:ext xmlns:c16="http://schemas.microsoft.com/office/drawing/2014/chart" uri="{C3380CC4-5D6E-409C-BE32-E72D297353CC}">
                <c16:uniqueId val="{0000000A-59DD-4B42-8553-A987FF3267E0}"/>
              </c:ext>
            </c:extLst>
          </c:dPt>
          <c:dLbls>
            <c:dLbl>
              <c:idx val="0"/>
              <c:layout>
                <c:manualLayout>
                  <c:x val="1.7581447403916189E-2"/>
                  <c:y val="-4.5562356983494916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59DD-4B42-8553-A987FF3267E0}"/>
                </c:ext>
              </c:extLst>
            </c:dLbl>
            <c:dLbl>
              <c:idx val="1"/>
              <c:layout>
                <c:manualLayout>
                  <c:x val="3.182038075498566E-2"/>
                  <c:y val="-1.3968290739009483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59DD-4B42-8553-A987FF3267E0}"/>
                </c:ext>
              </c:extLst>
            </c:dLbl>
            <c:dLbl>
              <c:idx val="2"/>
              <c:layout>
                <c:manualLayout>
                  <c:x val="1.4156815665144967E-2"/>
                  <c:y val="1.0486284048570492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2-59DD-4B42-8553-A987FF3267E0}"/>
                </c:ext>
              </c:extLst>
            </c:dLbl>
            <c:dLbl>
              <c:idx val="3"/>
              <c:layout>
                <c:manualLayout>
                  <c:x val="2.8034505206881867E-2"/>
                  <c:y val="-6.7977006273066817E-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59DD-4B42-8553-A987FF3267E0}"/>
                </c:ext>
              </c:extLst>
            </c:dLbl>
            <c:dLbl>
              <c:idx val="4"/>
              <c:layout>
                <c:manualLayout>
                  <c:x val="6.0118478311523178E-2"/>
                  <c:y val="3.5190164558323474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4-59DD-4B42-8553-A987FF3267E0}"/>
                </c:ext>
              </c:extLst>
            </c:dLbl>
            <c:dLbl>
              <c:idx val="5"/>
              <c:layout>
                <c:manualLayout>
                  <c:x val="4.24049832346199E-2"/>
                  <c:y val="6.3043460275173949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5-59DD-4B42-8553-A987FF3267E0}"/>
                </c:ext>
              </c:extLst>
            </c:dLbl>
            <c:dLbl>
              <c:idx val="6"/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6-59DD-4B42-8553-A987FF3267E0}"/>
                </c:ext>
              </c:extLst>
            </c:dLbl>
            <c:dLbl>
              <c:idx val="7"/>
              <c:layout>
                <c:manualLayout>
                  <c:x val="-3.3425716065380402E-3"/>
                  <c:y val="1.7532838196584608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7-59DD-4B42-8553-A987FF3267E0}"/>
                </c:ext>
              </c:extLst>
            </c:dLbl>
            <c:dLbl>
              <c:idx val="8"/>
              <c:layout>
                <c:manualLayout>
                  <c:x val="-4.2307342371030843E-2"/>
                  <c:y val="-3.5024144597318859E-3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8-59DD-4B42-8553-A987FF3267E0}"/>
                </c:ext>
              </c:extLst>
            </c:dLbl>
            <c:dLbl>
              <c:idx val="9"/>
              <c:layout>
                <c:manualLayout>
                  <c:x val="-3.1607346143518789E-2"/>
                  <c:y val="-1.7657132929038876E-2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9-59DD-4B42-8553-A987FF3267E0}"/>
                </c:ext>
              </c:extLst>
            </c:dLbl>
            <c:dLbl>
              <c:idx val="10"/>
              <c:layout>
                <c:manualLayout>
                  <c:x val="-7.0127368512577443E-3"/>
                  <c:y val="-7.7032174829755024E-2"/>
                </c:manualLayout>
              </c:layout>
              <c:spPr>
                <a:solidFill>
                  <a:schemeClr val="bg1"/>
                </a:solidFill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4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A-59DD-4B42-8553-A987FF3267E0}"/>
                </c:ext>
              </c:extLst>
            </c:dLbl>
            <c:dLbl>
              <c:idx val="11"/>
              <c:delete val="1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B-59DD-4B42-8553-A987FF3267E0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地域図P35!$AI$23:$AI$33</c:f>
              <c:strCache>
                <c:ptCount val="11"/>
                <c:pt idx="0">
                  <c:v>一管</c:v>
                </c:pt>
                <c:pt idx="1">
                  <c:v>二管</c:v>
                </c:pt>
                <c:pt idx="2">
                  <c:v>三管</c:v>
                </c:pt>
                <c:pt idx="3">
                  <c:v>四管　</c:v>
                </c:pt>
                <c:pt idx="4">
                  <c:v>五管</c:v>
                </c:pt>
                <c:pt idx="5">
                  <c:v>六管</c:v>
                </c:pt>
                <c:pt idx="6">
                  <c:v>七管</c:v>
                </c:pt>
                <c:pt idx="7">
                  <c:v>八管</c:v>
                </c:pt>
                <c:pt idx="8">
                  <c:v>九管</c:v>
                </c:pt>
                <c:pt idx="9">
                  <c:v>十管</c:v>
                </c:pt>
                <c:pt idx="10">
                  <c:v>十一管</c:v>
                </c:pt>
              </c:strCache>
            </c:strRef>
          </c:cat>
          <c:val>
            <c:numRef>
              <c:f>地域図P35!$AJ$23:$AJ$33</c:f>
              <c:numCache>
                <c:formatCode>#,##0"隻"</c:formatCode>
                <c:ptCount val="11"/>
                <c:pt idx="0">
                  <c:v>15</c:v>
                </c:pt>
                <c:pt idx="1">
                  <c:v>19</c:v>
                </c:pt>
                <c:pt idx="2">
                  <c:v>21</c:v>
                </c:pt>
                <c:pt idx="3">
                  <c:v>8</c:v>
                </c:pt>
                <c:pt idx="4">
                  <c:v>11</c:v>
                </c:pt>
                <c:pt idx="5">
                  <c:v>23</c:v>
                </c:pt>
                <c:pt idx="6">
                  <c:v>34</c:v>
                </c:pt>
                <c:pt idx="7">
                  <c:v>46</c:v>
                </c:pt>
                <c:pt idx="8">
                  <c:v>16</c:v>
                </c:pt>
                <c:pt idx="9">
                  <c:v>19</c:v>
                </c:pt>
                <c:pt idx="10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C-59DD-4B42-8553-A987FF3267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3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8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  <c:userShapes r:id="rId1"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一管
</a:t>
            </a:r>
            <a:r>
              <a:rPr lang="en-US" altLang="ja-JP"/>
              <a:t>81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675590551181098"/>
          <c:y val="0.42076626785288207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2887888237844186"/>
          <c:y val="0.14967525452165181"/>
          <c:w val="0.76611335636073785"/>
          <c:h val="0.69631531451377149"/>
        </c:manualLayout>
      </c:layout>
      <c:doughnut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A9A4-4A92-85E3-3BD32B01928A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A9A4-4A92-85E3-3BD32B01928A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地域図P35!$AC$24:$AC$25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地域図P35!$AD$24:$AD$25</c:f>
              <c:numCache>
                <c:formatCode>#,##0"隻"</c:formatCode>
                <c:ptCount val="2"/>
                <c:pt idx="0">
                  <c:v>37</c:v>
                </c:pt>
                <c:pt idx="1">
                  <c:v>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A9A4-4A92-85E3-3BD32B01928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2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二管
</a:t>
            </a:r>
            <a:r>
              <a:rPr lang="en-US" altLang="ja-JP"/>
              <a:t>88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8551105024915359"/>
          <c:y val="0.3129273126573463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8840713037201634"/>
          <c:y val="3.4013831405661443E-2"/>
          <c:w val="0.75362852148806536"/>
          <c:h val="0.70748769323775806"/>
        </c:manualLayout>
      </c:layout>
      <c:doughnutChart>
        <c:varyColors val="1"/>
        <c:ser>
          <c:idx val="0"/>
          <c:order val="0"/>
          <c:spPr>
            <a:solidFill>
              <a:srgbClr val="9999FF"/>
            </a:solidFill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1-757C-4337-975A-9A23825314B5}"/>
              </c:ext>
            </c:extLst>
          </c:dPt>
          <c:dPt>
            <c:idx val="1"/>
            <c:bubble3D val="0"/>
            <c:spPr>
              <a:noFill/>
              <a:ln w="12700">
                <a:solidFill>
                  <a:srgbClr val="000000"/>
                </a:solidFill>
                <a:prstDash val="solid"/>
              </a:ln>
            </c:spPr>
            <c:extLst>
              <c:ext xmlns:c16="http://schemas.microsoft.com/office/drawing/2014/chart" uri="{C3380CC4-5D6E-409C-BE32-E72D297353CC}">
                <c16:uniqueId val="{00000003-757C-4337-975A-9A23825314B5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地域図P35!$AC$40:$AC$41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地域図P35!$AD$40:$AD$41</c:f>
              <c:numCache>
                <c:formatCode>#,##0"隻"</c:formatCode>
                <c:ptCount val="2"/>
                <c:pt idx="0">
                  <c:v>49</c:v>
                </c:pt>
                <c:pt idx="1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57C-4337-975A-9A23825314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三管
</a:t>
            </a:r>
            <a:r>
              <a:rPr lang="en-US" altLang="ja-JP"/>
              <a:t>212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606338681349044"/>
          <c:y val="0.46325739816874034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789531652122196"/>
          <c:y val="0.16793893129770993"/>
          <c:w val="0.76692010881736383"/>
          <c:h val="0.77862595419847325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16003087209737313"/>
                  <c:y val="-0.25208456067417334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D710-4191-A010-60BE4FFC7095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地域図P35!$AC$30:$AC$31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地域図P35!$AD$30:$AD$31</c:f>
              <c:numCache>
                <c:formatCode>#,##0"隻"</c:formatCode>
                <c:ptCount val="2"/>
                <c:pt idx="0">
                  <c:v>187</c:v>
                </c:pt>
                <c:pt idx="1">
                  <c:v>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D710-4191-A010-60BE4FFC70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3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orientation="portrait"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四管</a:t>
            </a:r>
            <a:endParaRPr lang="en-US" altLang="ja-JP"/>
          </a:p>
          <a:p>
            <a:pPr>
              <a:defRPr sz="50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en-US" altLang="ja-JP"/>
              <a:t>97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5272691659811176"/>
          <c:y val="0.45625131233595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925373134328357"/>
          <c:y val="0.2062506294269697"/>
          <c:w val="0.76865671641791045"/>
          <c:h val="0.64375196457508721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11964924869850047"/>
                  <c:y val="-0.20173913964346188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3A6F-463B-A38B-554AB3731E34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地域図P35!$AC$32:$AC$33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地域図P35!$AD$32:$AD$33</c:f>
              <c:numCache>
                <c:formatCode>#,##0"隻"</c:formatCode>
                <c:ptCount val="2"/>
                <c:pt idx="0">
                  <c:v>78</c:v>
                </c:pt>
                <c:pt idx="1">
                  <c:v>19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A6F-463B-A38B-554AB3731E3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五管
</a:t>
            </a:r>
            <a:r>
              <a:rPr lang="en-US" altLang="ja-JP"/>
              <a:t>142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4519920084616288"/>
          <c:y val="0.442640341599091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5671641791044777"/>
          <c:y val="0.16417910447761194"/>
          <c:w val="0.75373134328358204"/>
          <c:h val="0.75373134328358204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0.14811670616943498"/>
                  <c:y val="-0.18024521902097163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0CA0-4253-B3D9-734012BDFB5F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地域図P35!$AC$28:$AC$29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地域図P35!$AD$28:$AD$29</c:f>
              <c:numCache>
                <c:formatCode>#,##0"隻"</c:formatCode>
                <c:ptCount val="2"/>
                <c:pt idx="0">
                  <c:v>122</c:v>
                </c:pt>
                <c:pt idx="1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0CA0-4253-B3D9-734012BDFB5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60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六管
</a:t>
            </a:r>
            <a:r>
              <a:rPr lang="en-US" altLang="ja-JP"/>
              <a:t>269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4577210607294776"/>
          <c:y val="0.46981841555519849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7241437370142007"/>
          <c:y val="0.19047745587170409"/>
          <c:w val="0.71724379459790744"/>
          <c:h val="0.70748769323775806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6.8380105804304397E-2"/>
                  <c:y val="-0.14178691123498316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 sz="500"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22AA-435D-94B0-9093D9E1C4B7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地域図P35!$AC$44:$AC$45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地域図P35!$AD$44:$AD$45</c:f>
              <c:numCache>
                <c:formatCode>#,##0"隻"</c:formatCode>
                <c:ptCount val="2"/>
                <c:pt idx="0">
                  <c:v>202</c:v>
                </c:pt>
                <c:pt idx="1">
                  <c:v>67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2AA-435D-94B0-9093D9E1C4B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7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 sz="550"/>
              <a:t>七管
</a:t>
            </a:r>
            <a:r>
              <a:rPr lang="en-US" altLang="ja-JP" sz="550"/>
              <a:t>290</a:t>
            </a:r>
            <a:r>
              <a:rPr lang="ja-JP" altLang="en-US" sz="550"/>
              <a:t>隻</a:t>
            </a:r>
          </a:p>
        </c:rich>
      </c:tx>
      <c:layout>
        <c:manualLayout>
          <c:xMode val="edge"/>
          <c:yMode val="edge"/>
          <c:x val="0.42568346839856691"/>
          <c:y val="0.4400485653579017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5985401459854"/>
          <c:y val="0.17006915702830722"/>
          <c:w val="0.74452554744525545"/>
          <c:h val="0.69388216067549346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dLbl>
              <c:idx val="0"/>
              <c:layout>
                <c:manualLayout>
                  <c:x val="2.900038286092254E-2"/>
                  <c:y val="-0.14178691123498319"/>
                </c:manualLayout>
              </c:layout>
              <c:spPr>
                <a:noFill/>
                <a:ln w="25400">
                  <a:noFill/>
                </a:ln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ja-JP"/>
                </a:p>
              </c:txPr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0-AE4C-44F3-AA99-D44D54D82BC7}"/>
                </c:ext>
              </c:extLst>
            </c:dLbl>
            <c:spPr>
              <a:noFill/>
              <a:ln w="25400">
                <a:noFill/>
              </a:ln>
            </c:sp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地域図P35!$AC$34:$AC$35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地域図P35!$AD$34:$AD$35</c:f>
              <c:numCache>
                <c:formatCode>#,##0"隻"</c:formatCode>
                <c:ptCount val="2"/>
                <c:pt idx="0">
                  <c:v>208</c:v>
                </c:pt>
                <c:pt idx="1">
                  <c:v>82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E4C-44F3-AA99-D44D54D82BC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4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八管
</a:t>
            </a:r>
            <a:r>
              <a:rPr lang="en-US" altLang="ja-JP"/>
              <a:t>195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844572060071441"/>
          <c:y val="0.4397192904078479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6541414111747063"/>
          <c:y val="0.18439844025958735"/>
          <c:w val="0.7443636350286178"/>
          <c:h val="0.70213252252689029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FCCE-4F8C-B7AE-7DA548D662CC}"/>
              </c:ext>
            </c:extLst>
          </c:dPt>
          <c:dLbls>
            <c:dLbl>
              <c:idx val="0"/>
              <c:layout>
                <c:manualLayout>
                  <c:x val="4.966179146896442E-2"/>
                  <c:y val="-0.14310385884625998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CCE-4F8C-B7AE-7DA548D662CC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地域図P35!$AC$42:$AC$43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地域図P35!$AD$42:$AD$43</c:f>
              <c:numCache>
                <c:formatCode>#,##0"隻"</c:formatCode>
                <c:ptCount val="2"/>
                <c:pt idx="0">
                  <c:v>126</c:v>
                </c:pt>
                <c:pt idx="1">
                  <c:v>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CE-4F8C-B7AE-7DA548D662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九管
</a:t>
            </a:r>
            <a:r>
              <a:rPr lang="en-US" altLang="ja-JP"/>
              <a:t>67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4753711756179732"/>
          <c:y val="0.43659487417014048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925373134328357"/>
          <c:y val="0.15441231909294251"/>
          <c:w val="0.76865671641791045"/>
          <c:h val="0.75735566031300372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E40-416E-AA0B-EC999515598D}"/>
              </c:ext>
            </c:extLst>
          </c:dPt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地域図P35!$AC$26:$AC$27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地域図P35!$AD$26:$AD$27</c:f>
              <c:numCache>
                <c:formatCode>#,##0"隻"</c:formatCode>
                <c:ptCount val="2"/>
                <c:pt idx="0">
                  <c:v>43</c:v>
                </c:pt>
                <c:pt idx="1">
                  <c:v>24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E40-416E-AA0B-EC99951559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十管
</a:t>
            </a:r>
            <a:r>
              <a:rPr lang="en-US" altLang="ja-JP"/>
              <a:t>110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5600000000000002"/>
          <c:y val="0.4848524616241151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3600000000000001"/>
          <c:y val="0.16666789970924856"/>
          <c:w val="0.83199999999999996"/>
          <c:h val="0.78788461680735677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C3D-4ABF-A91B-3D91F449FB46}"/>
              </c:ext>
            </c:extLst>
          </c:dPt>
          <c:dLbls>
            <c:dLbl>
              <c:idx val="0"/>
              <c:layout>
                <c:manualLayout>
                  <c:x val="1.0587806681656237E-2"/>
                  <c:y val="-0.1324200547004708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C3D-4ABF-A91B-3D91F449FB46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地域図P35!$AC$38:$AC$39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地域図P35!$AD$38:$AD$39</c:f>
              <c:numCache>
                <c:formatCode>#,##0"隻"</c:formatCode>
                <c:ptCount val="2"/>
                <c:pt idx="0">
                  <c:v>80</c:v>
                </c:pt>
                <c:pt idx="1">
                  <c:v>30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3D-4ABF-A91B-3D91F449FB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25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75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十一管
</a:t>
            </a:r>
            <a:r>
              <a:rPr lang="en-US" altLang="ja-JP"/>
              <a:t>54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390625"/>
          <c:y val="0.41258741258741261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15625"/>
          <c:y val="0.13986013986013987"/>
          <c:w val="0.8046875"/>
          <c:h val="0.72027972027972031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Lbls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地域図P35!$AC$36:$AC$37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地域図P35!$AD$36:$AD$37</c:f>
              <c:numCache>
                <c:formatCode>#,##0"隻"</c:formatCode>
                <c:ptCount val="2"/>
                <c:pt idx="0">
                  <c:v>31</c:v>
                </c:pt>
                <c:pt idx="1">
                  <c:v>23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045-41F7-ACC5-36475B5F935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550" b="0" i="0" u="none" strike="noStrike" baseline="0">
                <a:solidFill>
                  <a:srgbClr val="000000"/>
                </a:solidFill>
                <a:latin typeface="ＭＳ Ｐゴシック"/>
                <a:ea typeface="ＭＳ Ｐゴシック"/>
                <a:cs typeface="ＭＳ Ｐゴシック"/>
              </a:defRPr>
            </a:pPr>
            <a:r>
              <a:rPr lang="ja-JP" altLang="en-US"/>
              <a:t>全国
</a:t>
            </a:r>
            <a:r>
              <a:rPr lang="en-US" altLang="ja-JP"/>
              <a:t>1,605</a:t>
            </a:r>
            <a:r>
              <a:rPr lang="ja-JP" altLang="en-US"/>
              <a:t>隻</a:t>
            </a:r>
          </a:p>
        </c:rich>
      </c:tx>
      <c:layout>
        <c:manualLayout>
          <c:xMode val="edge"/>
          <c:yMode val="edge"/>
          <c:x val="0.43524425118501975"/>
          <c:y val="0.40769392287502526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417910447761194"/>
          <c:y val="7.6923365847978695E-2"/>
          <c:w val="0.82835820895522383"/>
          <c:h val="0.85384936091256347"/>
        </c:manualLayout>
      </c:layout>
      <c:doughnutChart>
        <c:varyColors val="0"/>
        <c:ser>
          <c:idx val="0"/>
          <c:order val="0"/>
          <c:spPr>
            <a:noFill/>
            <a:ln w="12700">
              <a:solidFill>
                <a:srgbClr val="000000"/>
              </a:solidFill>
              <a:prstDash val="solid"/>
            </a:ln>
          </c:spPr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6F0C-4DC5-94DD-9D3E7735E1E1}"/>
              </c:ext>
            </c:extLst>
          </c:dPt>
          <c:dLbls>
            <c:dLbl>
              <c:idx val="0"/>
              <c:layout>
                <c:manualLayout>
                  <c:x val="2.9644776216952988E-2"/>
                  <c:y val="-0.16550735497743826"/>
                </c:manualLayout>
              </c:layout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6F0C-4DC5-94DD-9D3E7735E1E1}"/>
                </c:ext>
              </c:extLst>
            </c:dLbl>
            <c:spPr>
              <a:noFill/>
              <a:ln w="25400">
                <a:noFill/>
              </a:ln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 sz="500"/>
                </a:pPr>
                <a:endParaRPr lang="ja-JP"/>
              </a:p>
            </c:txPr>
            <c:showLegendKey val="0"/>
            <c:showVal val="1"/>
            <c:showCatName val="1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/>
            </c:extLst>
          </c:dLbls>
          <c:cat>
            <c:strRef>
              <c:f>地域図P35!$AB$49:$AB$50</c:f>
              <c:strCache>
                <c:ptCount val="2"/>
                <c:pt idx="0">
                  <c:v>一般船舶</c:v>
                </c:pt>
                <c:pt idx="1">
                  <c:v>漁船</c:v>
                </c:pt>
              </c:strCache>
            </c:strRef>
          </c:cat>
          <c:val>
            <c:numRef>
              <c:f>地域図P35!$AC$49:$AC$50</c:f>
              <c:numCache>
                <c:formatCode>#,##0"隻"</c:formatCode>
                <c:ptCount val="2"/>
                <c:pt idx="0">
                  <c:v>1163</c:v>
                </c:pt>
                <c:pt idx="1">
                  <c:v>442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F0C-4DC5-94DD-9D3E7735E1E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40"/>
      </c:doughnutChart>
      <c:spPr>
        <a:noFill/>
        <a:ln w="25400">
          <a:noFill/>
        </a:ln>
      </c:spPr>
    </c:plotArea>
    <c:plotVisOnly val="1"/>
    <c:dispBlanksAs val="zero"/>
    <c:showDLblsOverMax val="0"/>
  </c:chart>
  <c:spPr>
    <a:noFill/>
    <a:ln w="6350">
      <a:noFill/>
    </a:ln>
  </c:spPr>
  <c:txPr>
    <a:bodyPr/>
    <a:lstStyle/>
    <a:p>
      <a:pPr>
        <a:defRPr sz="250" b="0" i="0" u="none" strike="noStrike" baseline="0">
          <a:solidFill>
            <a:srgbClr val="000000"/>
          </a:solidFill>
          <a:latin typeface="ＭＳ Ｐゴシック"/>
          <a:ea typeface="ＭＳ Ｐゴシック"/>
          <a:cs typeface="ＭＳ Ｐゴシック"/>
        </a:defRPr>
      </a:pPr>
      <a:endParaRPr lang="ja-JP"/>
    </a:p>
  </c:txPr>
  <c:printSettings>
    <c:headerFooter alignWithMargins="0"/>
    <c:pageMargins b="1" l="0.75" r="0.75" t="1" header="0.51200000000000001" footer="0.51200000000000001"/>
    <c:pageSetup paperSize="9" orientation="landscape"/>
  </c:printSettings>
</c:chartSpace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18" Type="http://schemas.openxmlformats.org/officeDocument/2006/relationships/chart" Target="../charts/chart17.xml"/><Relationship Id="rId26" Type="http://schemas.openxmlformats.org/officeDocument/2006/relationships/chart" Target="../charts/chart25.xml"/><Relationship Id="rId3" Type="http://schemas.openxmlformats.org/officeDocument/2006/relationships/chart" Target="../charts/chart2.xml"/><Relationship Id="rId21" Type="http://schemas.openxmlformats.org/officeDocument/2006/relationships/chart" Target="../charts/chart20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17" Type="http://schemas.openxmlformats.org/officeDocument/2006/relationships/chart" Target="../charts/chart16.xml"/><Relationship Id="rId25" Type="http://schemas.openxmlformats.org/officeDocument/2006/relationships/chart" Target="../charts/chart24.xml"/><Relationship Id="rId2" Type="http://schemas.openxmlformats.org/officeDocument/2006/relationships/chart" Target="../charts/chart1.xml"/><Relationship Id="rId16" Type="http://schemas.openxmlformats.org/officeDocument/2006/relationships/chart" Target="../charts/chart15.xml"/><Relationship Id="rId20" Type="http://schemas.openxmlformats.org/officeDocument/2006/relationships/chart" Target="../charts/chart19.xml"/><Relationship Id="rId1" Type="http://schemas.openxmlformats.org/officeDocument/2006/relationships/image" Target="../media/image1.emf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24" Type="http://schemas.openxmlformats.org/officeDocument/2006/relationships/chart" Target="../charts/chart23.xml"/><Relationship Id="rId5" Type="http://schemas.openxmlformats.org/officeDocument/2006/relationships/chart" Target="../charts/chart4.xml"/><Relationship Id="rId15" Type="http://schemas.openxmlformats.org/officeDocument/2006/relationships/chart" Target="../charts/chart14.xml"/><Relationship Id="rId23" Type="http://schemas.openxmlformats.org/officeDocument/2006/relationships/chart" Target="../charts/chart22.xml"/><Relationship Id="rId10" Type="http://schemas.openxmlformats.org/officeDocument/2006/relationships/chart" Target="../charts/chart9.xml"/><Relationship Id="rId19" Type="http://schemas.openxmlformats.org/officeDocument/2006/relationships/chart" Target="../charts/chart18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Relationship Id="rId14" Type="http://schemas.openxmlformats.org/officeDocument/2006/relationships/chart" Target="../charts/chart13.xml"/><Relationship Id="rId22" Type="http://schemas.openxmlformats.org/officeDocument/2006/relationships/chart" Target="../charts/chart2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  <xdr:twoCellAnchor>
    <xdr:from>
      <xdr:col>1</xdr:col>
      <xdr:colOff>266700</xdr:colOff>
      <xdr:row>1</xdr:row>
      <xdr:rowOff>38100</xdr:rowOff>
    </xdr:from>
    <xdr:to>
      <xdr:col>2</xdr:col>
      <xdr:colOff>95250</xdr:colOff>
      <xdr:row>2</xdr:row>
      <xdr:rowOff>57150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533400" y="304800"/>
          <a:ext cx="666750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900" b="0" i="0" u="none" strike="noStrike" baseline="0">
              <a:solidFill>
                <a:srgbClr val="000000"/>
              </a:solidFill>
              <a:latin typeface="ＭＳ Ｐ明朝"/>
              <a:ea typeface="ＭＳ Ｐ明朝"/>
            </a:rPr>
            <a:t>海難種別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3</xdr:row>
      <xdr:rowOff>9525</xdr:rowOff>
    </xdr:from>
    <xdr:to>
      <xdr:col>14</xdr:col>
      <xdr:colOff>657225</xdr:colOff>
      <xdr:row>63</xdr:row>
      <xdr:rowOff>19050</xdr:rowOff>
    </xdr:to>
    <xdr:grpSp>
      <xdr:nvGrpSpPr>
        <xdr:cNvPr id="9833354" name="Group 1"/>
        <xdr:cNvGrpSpPr>
          <a:grpSpLocks/>
        </xdr:cNvGrpSpPr>
      </xdr:nvGrpSpPr>
      <xdr:grpSpPr bwMode="auto">
        <a:xfrm>
          <a:off x="47625" y="495300"/>
          <a:ext cx="6438900" cy="9153525"/>
          <a:chOff x="4" y="51"/>
          <a:chExt cx="676" cy="961"/>
        </a:xfrm>
      </xdr:grpSpPr>
      <xdr:grpSp>
        <xdr:nvGrpSpPr>
          <xdr:cNvPr id="9966672" name="Group 2"/>
          <xdr:cNvGrpSpPr>
            <a:grpSpLocks/>
          </xdr:cNvGrpSpPr>
        </xdr:nvGrpSpPr>
        <xdr:grpSpPr bwMode="auto">
          <a:xfrm>
            <a:off x="4" y="51"/>
            <a:ext cx="676" cy="961"/>
            <a:chOff x="4" y="51"/>
            <a:chExt cx="676" cy="961"/>
          </a:xfrm>
        </xdr:grpSpPr>
        <xdr:pic>
          <xdr:nvPicPr>
            <xdr:cNvPr id="9966674" name="Picture 3"/>
            <xdr:cNvPicPr>
              <a:picLocks noChangeAspect="1" noChangeArrowheads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4" y="51"/>
              <a:ext cx="676" cy="961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  <a:ext uri="{AF507438-7753-43E0-B8FC-AC1667EBCBE1}">
                <a14:hiddenEffects xmlns:a14="http://schemas.microsoft.com/office/drawing/2010/main"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pic>
        <xdr:sp macro="" textlink="">
          <xdr:nvSpPr>
            <xdr:cNvPr id="9966675" name="Rectangle 4"/>
            <xdr:cNvSpPr>
              <a:spLocks noChangeArrowheads="1"/>
            </xdr:cNvSpPr>
          </xdr:nvSpPr>
          <xdr:spPr bwMode="auto">
            <a:xfrm>
              <a:off x="11" y="53"/>
              <a:ext cx="222" cy="392"/>
            </a:xfrm>
            <a:prstGeom prst="rect">
              <a:avLst/>
            </a:prstGeom>
            <a:solidFill>
              <a:srgbClr xmlns:mc="http://schemas.openxmlformats.org/markup-compatibility/2006" xmlns:a14="http://schemas.microsoft.com/office/drawing/2010/main" val="FFFFFF" mc:Ignorable="a14" a14:legacySpreadsheetColorIndex="9"/>
            </a:solidFill>
            <a:ln>
              <a:noFill/>
            </a:ln>
            <a:extLst>
              <a:ext uri="{91240B29-F687-4F45-9708-019B960494DF}">
                <a14:hiddenLine xmlns:a14="http://schemas.microsoft.com/office/drawing/2010/main" w="9525">
                  <a:solidFill>
                    <a:srgbClr xmlns:mc="http://schemas.openxmlformats.org/markup-compatibility/2006"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</xdr:grpSp>
      <xdr:sp macro="" textlink="">
        <xdr:nvSpPr>
          <xdr:cNvPr id="9966673" name="Rectangle 5"/>
          <xdr:cNvSpPr>
            <a:spLocks noChangeArrowheads="1"/>
          </xdr:cNvSpPr>
        </xdr:nvSpPr>
        <xdr:spPr bwMode="auto">
          <a:xfrm rot="2098290">
            <a:off x="426" y="496"/>
            <a:ext cx="128" cy="500"/>
          </a:xfrm>
          <a:prstGeom prst="rect">
            <a:avLst/>
          </a:prstGeom>
          <a:solidFill>
            <a:srgbClr xmlns:mc="http://schemas.openxmlformats.org/markup-compatibility/2006" xmlns:a14="http://schemas.microsoft.com/office/drawing/2010/main" val="FFFFFF" mc:Ignorable="a14" a14:legacySpreadsheetColorIndex="9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oneCellAnchor>
    <xdr:from>
      <xdr:col>8</xdr:col>
      <xdr:colOff>114300</xdr:colOff>
      <xdr:row>31</xdr:row>
      <xdr:rowOff>9525</xdr:rowOff>
    </xdr:from>
    <xdr:ext cx="219075" cy="216354"/>
    <xdr:sp macro="" textlink="">
      <xdr:nvSpPr>
        <xdr:cNvPr id="7" name="Oval 6"/>
        <xdr:cNvSpPr>
          <a:spLocks noChangeAspect="1" noChangeArrowheads="1"/>
        </xdr:cNvSpPr>
      </xdr:nvSpPr>
      <xdr:spPr bwMode="auto">
        <a:xfrm>
          <a:off x="3086100" y="4762500"/>
          <a:ext cx="219075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12</xdr:col>
      <xdr:colOff>676275</xdr:colOff>
      <xdr:row>11</xdr:row>
      <xdr:rowOff>104775</xdr:rowOff>
    </xdr:from>
    <xdr:to>
      <xdr:col>13</xdr:col>
      <xdr:colOff>323850</xdr:colOff>
      <xdr:row>12</xdr:row>
      <xdr:rowOff>95250</xdr:rowOff>
    </xdr:to>
    <xdr:sp macro="" textlink="">
      <xdr:nvSpPr>
        <xdr:cNvPr id="8" name="Text Box 7"/>
        <xdr:cNvSpPr txBox="1">
          <a:spLocks noChangeArrowheads="1"/>
        </xdr:cNvSpPr>
      </xdr:nvSpPr>
      <xdr:spPr bwMode="auto">
        <a:xfrm>
          <a:off x="5133975" y="180975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釧路</a:t>
          </a:r>
        </a:p>
      </xdr:txBody>
    </xdr:sp>
    <xdr:clientData/>
  </xdr:twoCellAnchor>
  <xdr:twoCellAnchor>
    <xdr:from>
      <xdr:col>11</xdr:col>
      <xdr:colOff>110030</xdr:colOff>
      <xdr:row>14</xdr:row>
      <xdr:rowOff>57150</xdr:rowOff>
    </xdr:from>
    <xdr:to>
      <xdr:col>12</xdr:col>
      <xdr:colOff>71930</xdr:colOff>
      <xdr:row>15</xdr:row>
      <xdr:rowOff>47625</xdr:rowOff>
    </xdr:to>
    <xdr:sp macro="" textlink="">
      <xdr:nvSpPr>
        <xdr:cNvPr id="9" name="Text Box 8"/>
        <xdr:cNvSpPr txBox="1">
          <a:spLocks noChangeArrowheads="1"/>
        </xdr:cNvSpPr>
      </xdr:nvSpPr>
      <xdr:spPr bwMode="auto">
        <a:xfrm>
          <a:off x="4196255" y="22193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室蘭</a:t>
          </a:r>
        </a:p>
      </xdr:txBody>
    </xdr:sp>
    <xdr:clientData/>
  </xdr:twoCellAnchor>
  <xdr:twoCellAnchor>
    <xdr:from>
      <xdr:col>10</xdr:col>
      <xdr:colOff>209550</xdr:colOff>
      <xdr:row>10</xdr:row>
      <xdr:rowOff>123825</xdr:rowOff>
    </xdr:from>
    <xdr:to>
      <xdr:col>11</xdr:col>
      <xdr:colOff>171450</xdr:colOff>
      <xdr:row>11</xdr:row>
      <xdr:rowOff>114300</xdr:rowOff>
    </xdr:to>
    <xdr:sp macro="" textlink="">
      <xdr:nvSpPr>
        <xdr:cNvPr id="10" name="Text Box 9"/>
        <xdr:cNvSpPr txBox="1">
          <a:spLocks noChangeArrowheads="1"/>
        </xdr:cNvSpPr>
      </xdr:nvSpPr>
      <xdr:spPr bwMode="auto">
        <a:xfrm>
          <a:off x="3924300" y="1676400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小樽</a:t>
          </a:r>
        </a:p>
      </xdr:txBody>
    </xdr:sp>
    <xdr:clientData/>
  </xdr:twoCellAnchor>
  <xdr:twoCellAnchor>
    <xdr:from>
      <xdr:col>10</xdr:col>
      <xdr:colOff>28575</xdr:colOff>
      <xdr:row>3</xdr:row>
      <xdr:rowOff>95250</xdr:rowOff>
    </xdr:from>
    <xdr:to>
      <xdr:col>10</xdr:col>
      <xdr:colOff>361950</xdr:colOff>
      <xdr:row>4</xdr:row>
      <xdr:rowOff>85725</xdr:rowOff>
    </xdr:to>
    <xdr:sp macro="" textlink="">
      <xdr:nvSpPr>
        <xdr:cNvPr id="11" name="Text Box 10"/>
        <xdr:cNvSpPr txBox="1">
          <a:spLocks noChangeArrowheads="1"/>
        </xdr:cNvSpPr>
      </xdr:nvSpPr>
      <xdr:spPr bwMode="auto">
        <a:xfrm>
          <a:off x="3743325" y="5810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稚内</a:t>
          </a:r>
        </a:p>
      </xdr:txBody>
    </xdr:sp>
    <xdr:clientData/>
  </xdr:twoCellAnchor>
  <xdr:twoCellAnchor>
    <xdr:from>
      <xdr:col>11</xdr:col>
      <xdr:colOff>71273</xdr:colOff>
      <xdr:row>16</xdr:row>
      <xdr:rowOff>56493</xdr:rowOff>
    </xdr:from>
    <xdr:to>
      <xdr:col>12</xdr:col>
      <xdr:colOff>33173</xdr:colOff>
      <xdr:row>17</xdr:row>
      <xdr:rowOff>46968</xdr:rowOff>
    </xdr:to>
    <xdr:sp macro="" textlink="">
      <xdr:nvSpPr>
        <xdr:cNvPr id="12" name="Text Box 11"/>
        <xdr:cNvSpPr txBox="1">
          <a:spLocks noChangeArrowheads="1"/>
        </xdr:cNvSpPr>
      </xdr:nvSpPr>
      <xdr:spPr bwMode="auto">
        <a:xfrm>
          <a:off x="4157498" y="2523468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函館</a:t>
          </a:r>
        </a:p>
      </xdr:txBody>
    </xdr:sp>
    <xdr:clientData/>
  </xdr:twoCellAnchor>
  <xdr:twoCellAnchor>
    <xdr:from>
      <xdr:col>12</xdr:col>
      <xdr:colOff>6569</xdr:colOff>
      <xdr:row>5</xdr:row>
      <xdr:rowOff>94593</xdr:rowOff>
    </xdr:from>
    <xdr:to>
      <xdr:col>12</xdr:col>
      <xdr:colOff>339944</xdr:colOff>
      <xdr:row>6</xdr:row>
      <xdr:rowOff>85068</xdr:rowOff>
    </xdr:to>
    <xdr:sp macro="" textlink="">
      <xdr:nvSpPr>
        <xdr:cNvPr id="13" name="Text Box 12"/>
        <xdr:cNvSpPr txBox="1">
          <a:spLocks noChangeArrowheads="1"/>
        </xdr:cNvSpPr>
      </xdr:nvSpPr>
      <xdr:spPr bwMode="auto">
        <a:xfrm>
          <a:off x="4499741" y="882869"/>
          <a:ext cx="333375" cy="141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紋別</a:t>
          </a:r>
        </a:p>
      </xdr:txBody>
    </xdr:sp>
    <xdr:clientData/>
  </xdr:twoCellAnchor>
  <xdr:twoCellAnchor>
    <xdr:from>
      <xdr:col>9</xdr:col>
      <xdr:colOff>361950</xdr:colOff>
      <xdr:row>8</xdr:row>
      <xdr:rowOff>0</xdr:rowOff>
    </xdr:from>
    <xdr:to>
      <xdr:col>10</xdr:col>
      <xdr:colOff>323850</xdr:colOff>
      <xdr:row>8</xdr:row>
      <xdr:rowOff>142875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705225" y="124777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留萌</a:t>
          </a:r>
        </a:p>
      </xdr:txBody>
    </xdr:sp>
    <xdr:clientData/>
  </xdr:twoCellAnchor>
  <xdr:twoCellAnchor>
    <xdr:from>
      <xdr:col>12</xdr:col>
      <xdr:colOff>152400</xdr:colOff>
      <xdr:row>26</xdr:row>
      <xdr:rowOff>95250</xdr:rowOff>
    </xdr:from>
    <xdr:to>
      <xdr:col>12</xdr:col>
      <xdr:colOff>485775</xdr:colOff>
      <xdr:row>27</xdr:row>
      <xdr:rowOff>85725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4610100" y="408622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宮城</a:t>
          </a:r>
        </a:p>
      </xdr:txBody>
    </xdr:sp>
    <xdr:clientData/>
  </xdr:twoCellAnchor>
  <xdr:twoCellAnchor>
    <xdr:from>
      <xdr:col>9</xdr:col>
      <xdr:colOff>238125</xdr:colOff>
      <xdr:row>25</xdr:row>
      <xdr:rowOff>95250</xdr:rowOff>
    </xdr:from>
    <xdr:to>
      <xdr:col>10</xdr:col>
      <xdr:colOff>200025</xdr:colOff>
      <xdr:row>26</xdr:row>
      <xdr:rowOff>85725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581400" y="393382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酒田</a:t>
          </a:r>
        </a:p>
      </xdr:txBody>
    </xdr:sp>
    <xdr:clientData/>
  </xdr:twoCellAnchor>
  <xdr:twoCellAnchor>
    <xdr:from>
      <xdr:col>12</xdr:col>
      <xdr:colOff>381000</xdr:colOff>
      <xdr:row>22</xdr:row>
      <xdr:rowOff>76200</xdr:rowOff>
    </xdr:from>
    <xdr:to>
      <xdr:col>13</xdr:col>
      <xdr:colOff>28575</xdr:colOff>
      <xdr:row>23</xdr:row>
      <xdr:rowOff>66675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4838700" y="345757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釜石</a:t>
          </a:r>
        </a:p>
      </xdr:txBody>
    </xdr:sp>
    <xdr:clientData/>
  </xdr:twoCellAnchor>
  <xdr:twoCellAnchor>
    <xdr:from>
      <xdr:col>9</xdr:col>
      <xdr:colOff>219075</xdr:colOff>
      <xdr:row>22</xdr:row>
      <xdr:rowOff>76200</xdr:rowOff>
    </xdr:from>
    <xdr:to>
      <xdr:col>10</xdr:col>
      <xdr:colOff>180975</xdr:colOff>
      <xdr:row>23</xdr:row>
      <xdr:rowOff>66675</xdr:rowOff>
    </xdr:to>
    <xdr:sp macro="" textlink="">
      <xdr:nvSpPr>
        <xdr:cNvPr id="18" name="Text Box 17"/>
        <xdr:cNvSpPr txBox="1">
          <a:spLocks noChangeArrowheads="1"/>
        </xdr:cNvSpPr>
      </xdr:nvSpPr>
      <xdr:spPr bwMode="auto">
        <a:xfrm>
          <a:off x="3562350" y="3457575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秋田</a:t>
          </a:r>
        </a:p>
      </xdr:txBody>
    </xdr:sp>
    <xdr:clientData/>
  </xdr:twoCellAnchor>
  <xdr:twoCellAnchor>
    <xdr:from>
      <xdr:col>12</xdr:col>
      <xdr:colOff>285750</xdr:colOff>
      <xdr:row>30</xdr:row>
      <xdr:rowOff>9525</xdr:rowOff>
    </xdr:from>
    <xdr:to>
      <xdr:col>13</xdr:col>
      <xdr:colOff>123825</xdr:colOff>
      <xdr:row>31</xdr:row>
      <xdr:rowOff>0</xdr:rowOff>
    </xdr:to>
    <xdr:sp macro="" textlink="">
      <xdr:nvSpPr>
        <xdr:cNvPr id="19" name="Text Box 18"/>
        <xdr:cNvSpPr txBox="1">
          <a:spLocks noChangeArrowheads="1"/>
        </xdr:cNvSpPr>
      </xdr:nvSpPr>
      <xdr:spPr bwMode="auto">
        <a:xfrm>
          <a:off x="4743450" y="4610100"/>
          <a:ext cx="523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福島</a:t>
          </a:r>
        </a:p>
      </xdr:txBody>
    </xdr:sp>
    <xdr:clientData/>
  </xdr:twoCellAnchor>
  <xdr:oneCellAnchor>
    <xdr:from>
      <xdr:col>10</xdr:col>
      <xdr:colOff>333969</xdr:colOff>
      <xdr:row>19</xdr:row>
      <xdr:rowOff>144845</xdr:rowOff>
    </xdr:from>
    <xdr:ext cx="270235" cy="156453"/>
    <xdr:sp macro="" textlink="">
      <xdr:nvSpPr>
        <xdr:cNvPr id="20" name="Text Box 19"/>
        <xdr:cNvSpPr txBox="1">
          <a:spLocks noChangeArrowheads="1"/>
        </xdr:cNvSpPr>
      </xdr:nvSpPr>
      <xdr:spPr bwMode="auto">
        <a:xfrm>
          <a:off x="4078279" y="3048328"/>
          <a:ext cx="260584" cy="15645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0" anchor="t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青森</a:t>
          </a:r>
        </a:p>
      </xdr:txBody>
    </xdr:sp>
    <xdr:clientData/>
  </xdr:oneCellAnchor>
  <xdr:twoCellAnchor>
    <xdr:from>
      <xdr:col>12</xdr:col>
      <xdr:colOff>133350</xdr:colOff>
      <xdr:row>19</xdr:row>
      <xdr:rowOff>28575</xdr:rowOff>
    </xdr:from>
    <xdr:to>
      <xdr:col>12</xdr:col>
      <xdr:colOff>466725</xdr:colOff>
      <xdr:row>20</xdr:row>
      <xdr:rowOff>19050</xdr:rowOff>
    </xdr:to>
    <xdr:sp macro="" textlink="">
      <xdr:nvSpPr>
        <xdr:cNvPr id="21" name="Text Box 20"/>
        <xdr:cNvSpPr txBox="1">
          <a:spLocks noChangeArrowheads="1"/>
        </xdr:cNvSpPr>
      </xdr:nvSpPr>
      <xdr:spPr bwMode="auto">
        <a:xfrm>
          <a:off x="4591050" y="2952750"/>
          <a:ext cx="3333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八戸</a:t>
          </a:r>
        </a:p>
      </xdr:txBody>
    </xdr:sp>
    <xdr:clientData/>
  </xdr:twoCellAnchor>
  <xdr:twoCellAnchor>
    <xdr:from>
      <xdr:col>12</xdr:col>
      <xdr:colOff>83097</xdr:colOff>
      <xdr:row>37</xdr:row>
      <xdr:rowOff>2956</xdr:rowOff>
    </xdr:from>
    <xdr:to>
      <xdr:col>12</xdr:col>
      <xdr:colOff>604345</xdr:colOff>
      <xdr:row>37</xdr:row>
      <xdr:rowOff>144518</xdr:rowOff>
    </xdr:to>
    <xdr:sp macro="" textlink="">
      <xdr:nvSpPr>
        <xdr:cNvPr id="22" name="Text Box 21"/>
        <xdr:cNvSpPr txBox="1">
          <a:spLocks noChangeArrowheads="1"/>
        </xdr:cNvSpPr>
      </xdr:nvSpPr>
      <xdr:spPr bwMode="auto">
        <a:xfrm>
          <a:off x="4540797" y="5670331"/>
          <a:ext cx="521248" cy="141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横須賀</a:t>
          </a:r>
        </a:p>
      </xdr:txBody>
    </xdr:sp>
    <xdr:clientData/>
  </xdr:twoCellAnchor>
  <xdr:twoCellAnchor>
    <xdr:from>
      <xdr:col>10</xdr:col>
      <xdr:colOff>38100</xdr:colOff>
      <xdr:row>35</xdr:row>
      <xdr:rowOff>133350</xdr:rowOff>
    </xdr:from>
    <xdr:to>
      <xdr:col>11</xdr:col>
      <xdr:colOff>0</xdr:colOff>
      <xdr:row>36</xdr:row>
      <xdr:rowOff>123825</xdr:rowOff>
    </xdr:to>
    <xdr:sp macro="" textlink="">
      <xdr:nvSpPr>
        <xdr:cNvPr id="23" name="Text Box 22"/>
        <xdr:cNvSpPr txBox="1">
          <a:spLocks noChangeArrowheads="1"/>
        </xdr:cNvSpPr>
      </xdr:nvSpPr>
      <xdr:spPr bwMode="auto">
        <a:xfrm>
          <a:off x="3752850" y="5495925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0" anchor="t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清水</a:t>
          </a:r>
        </a:p>
      </xdr:txBody>
    </xdr:sp>
    <xdr:clientData/>
  </xdr:twoCellAnchor>
  <xdr:twoCellAnchor>
    <xdr:from>
      <xdr:col>10</xdr:col>
      <xdr:colOff>317938</xdr:colOff>
      <xdr:row>39</xdr:row>
      <xdr:rowOff>55180</xdr:rowOff>
    </xdr:from>
    <xdr:to>
      <xdr:col>12</xdr:col>
      <xdr:colOff>98863</xdr:colOff>
      <xdr:row>40</xdr:row>
      <xdr:rowOff>45655</xdr:rowOff>
    </xdr:to>
    <xdr:sp macro="" textlink="">
      <xdr:nvSpPr>
        <xdr:cNvPr id="24" name="Text Box 23"/>
        <xdr:cNvSpPr txBox="1">
          <a:spLocks noChangeArrowheads="1"/>
        </xdr:cNvSpPr>
      </xdr:nvSpPr>
      <xdr:spPr bwMode="auto">
        <a:xfrm>
          <a:off x="4032688" y="6027355"/>
          <a:ext cx="523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下田</a:t>
          </a:r>
        </a:p>
      </xdr:txBody>
    </xdr:sp>
    <xdr:clientData/>
  </xdr:twoCellAnchor>
  <xdr:twoCellAnchor>
    <xdr:from>
      <xdr:col>10</xdr:col>
      <xdr:colOff>68317</xdr:colOff>
      <xdr:row>34</xdr:row>
      <xdr:rowOff>68318</xdr:rowOff>
    </xdr:from>
    <xdr:to>
      <xdr:col>11</xdr:col>
      <xdr:colOff>30217</xdr:colOff>
      <xdr:row>35</xdr:row>
      <xdr:rowOff>58793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783067" y="5278493"/>
          <a:ext cx="3333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横浜</a:t>
          </a:r>
        </a:p>
      </xdr:txBody>
    </xdr:sp>
    <xdr:clientData/>
  </xdr:twoCellAnchor>
  <xdr:twoCellAnchor>
    <xdr:from>
      <xdr:col>12</xdr:col>
      <xdr:colOff>378044</xdr:colOff>
      <xdr:row>35</xdr:row>
      <xdr:rowOff>24634</xdr:rowOff>
    </xdr:from>
    <xdr:to>
      <xdr:col>13</xdr:col>
      <xdr:colOff>216119</xdr:colOff>
      <xdr:row>36</xdr:row>
      <xdr:rowOff>15109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4835744" y="5387209"/>
          <a:ext cx="523875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千葉</a:t>
          </a:r>
        </a:p>
      </xdr:txBody>
    </xdr:sp>
    <xdr:clientData/>
  </xdr:twoCellAnchor>
  <xdr:twoCellAnchor>
    <xdr:from>
      <xdr:col>12</xdr:col>
      <xdr:colOff>523875</xdr:colOff>
      <xdr:row>33</xdr:row>
      <xdr:rowOff>76200</xdr:rowOff>
    </xdr:from>
    <xdr:to>
      <xdr:col>13</xdr:col>
      <xdr:colOff>361950</xdr:colOff>
      <xdr:row>34</xdr:row>
      <xdr:rowOff>66675</xdr:rowOff>
    </xdr:to>
    <xdr:sp macro="" textlink="">
      <xdr:nvSpPr>
        <xdr:cNvPr id="27" name="Text Box 26"/>
        <xdr:cNvSpPr txBox="1">
          <a:spLocks noChangeArrowheads="1"/>
        </xdr:cNvSpPr>
      </xdr:nvSpPr>
      <xdr:spPr bwMode="auto">
        <a:xfrm>
          <a:off x="4981575" y="5133975"/>
          <a:ext cx="523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銚子</a:t>
          </a:r>
        </a:p>
      </xdr:txBody>
    </xdr:sp>
    <xdr:clientData/>
  </xdr:twoCellAnchor>
  <xdr:twoCellAnchor>
    <xdr:from>
      <xdr:col>10</xdr:col>
      <xdr:colOff>229504</xdr:colOff>
      <xdr:row>33</xdr:row>
      <xdr:rowOff>1519</xdr:rowOff>
    </xdr:from>
    <xdr:to>
      <xdr:col>11</xdr:col>
      <xdr:colOff>191404</xdr:colOff>
      <xdr:row>33</xdr:row>
      <xdr:rowOff>143080</xdr:rowOff>
    </xdr:to>
    <xdr:sp macro="" textlink="">
      <xdr:nvSpPr>
        <xdr:cNvPr id="28" name="Text Box 27"/>
        <xdr:cNvSpPr txBox="1">
          <a:spLocks noChangeArrowheads="1"/>
        </xdr:cNvSpPr>
      </xdr:nvSpPr>
      <xdr:spPr bwMode="auto">
        <a:xfrm>
          <a:off x="3944254" y="5059294"/>
          <a:ext cx="333375" cy="141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東京</a:t>
          </a:r>
        </a:p>
      </xdr:txBody>
    </xdr:sp>
    <xdr:clientData/>
  </xdr:twoCellAnchor>
  <xdr:twoCellAnchor>
    <xdr:from>
      <xdr:col>12</xdr:col>
      <xdr:colOff>259474</xdr:colOff>
      <xdr:row>31</xdr:row>
      <xdr:rowOff>110030</xdr:rowOff>
    </xdr:from>
    <xdr:to>
      <xdr:col>13</xdr:col>
      <xdr:colOff>97549</xdr:colOff>
      <xdr:row>32</xdr:row>
      <xdr:rowOff>100505</xdr:rowOff>
    </xdr:to>
    <xdr:sp macro="" textlink="">
      <xdr:nvSpPr>
        <xdr:cNvPr id="29" name="Text Box 28"/>
        <xdr:cNvSpPr txBox="1">
          <a:spLocks noChangeArrowheads="1"/>
        </xdr:cNvSpPr>
      </xdr:nvSpPr>
      <xdr:spPr bwMode="auto">
        <a:xfrm>
          <a:off x="4752646" y="4826547"/>
          <a:ext cx="521248" cy="141561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茨城</a:t>
          </a:r>
        </a:p>
      </xdr:txBody>
    </xdr:sp>
    <xdr:clientData/>
  </xdr:twoCellAnchor>
  <xdr:twoCellAnchor>
    <xdr:from>
      <xdr:col>8</xdr:col>
      <xdr:colOff>243996</xdr:colOff>
      <xdr:row>35</xdr:row>
      <xdr:rowOff>84041</xdr:rowOff>
    </xdr:from>
    <xdr:to>
      <xdr:col>10</xdr:col>
      <xdr:colOff>8252</xdr:colOff>
      <xdr:row>36</xdr:row>
      <xdr:rowOff>74517</xdr:rowOff>
    </xdr:to>
    <xdr:sp macro="" textlink="">
      <xdr:nvSpPr>
        <xdr:cNvPr id="30" name="Text Box 29"/>
        <xdr:cNvSpPr txBox="1">
          <a:spLocks noChangeArrowheads="1"/>
        </xdr:cNvSpPr>
      </xdr:nvSpPr>
      <xdr:spPr bwMode="auto">
        <a:xfrm>
          <a:off x="3215796" y="5446616"/>
          <a:ext cx="507206" cy="1428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0" tIns="22860" rIns="36576" bIns="0" anchor="t" upright="1"/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名古屋</a:t>
          </a:r>
        </a:p>
      </xdr:txBody>
    </xdr:sp>
    <xdr:clientData/>
  </xdr:twoCellAnchor>
  <xdr:twoCellAnchor>
    <xdr:from>
      <xdr:col>9</xdr:col>
      <xdr:colOff>295604</xdr:colOff>
      <xdr:row>40</xdr:row>
      <xdr:rowOff>73244</xdr:rowOff>
    </xdr:from>
    <xdr:to>
      <xdr:col>10</xdr:col>
      <xdr:colOff>216448</xdr:colOff>
      <xdr:row>41</xdr:row>
      <xdr:rowOff>63719</xdr:rowOff>
    </xdr:to>
    <xdr:sp macro="" textlink="">
      <xdr:nvSpPr>
        <xdr:cNvPr id="31" name="Text Box 30"/>
        <xdr:cNvSpPr txBox="1">
          <a:spLocks noChangeArrowheads="1"/>
        </xdr:cNvSpPr>
      </xdr:nvSpPr>
      <xdr:spPr bwMode="auto">
        <a:xfrm>
          <a:off x="3638879" y="6197819"/>
          <a:ext cx="292319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鳥羽</a:t>
          </a:r>
        </a:p>
      </xdr:txBody>
    </xdr:sp>
    <xdr:clientData/>
  </xdr:twoCellAnchor>
  <xdr:twoCellAnchor>
    <xdr:from>
      <xdr:col>8</xdr:col>
      <xdr:colOff>295275</xdr:colOff>
      <xdr:row>42</xdr:row>
      <xdr:rowOff>38100</xdr:rowOff>
    </xdr:from>
    <xdr:to>
      <xdr:col>10</xdr:col>
      <xdr:colOff>76200</xdr:colOff>
      <xdr:row>43</xdr:row>
      <xdr:rowOff>28575</xdr:rowOff>
    </xdr:to>
    <xdr:sp macro="" textlink="">
      <xdr:nvSpPr>
        <xdr:cNvPr id="32" name="Text Box 31"/>
        <xdr:cNvSpPr txBox="1">
          <a:spLocks noChangeArrowheads="1"/>
        </xdr:cNvSpPr>
      </xdr:nvSpPr>
      <xdr:spPr bwMode="auto">
        <a:xfrm>
          <a:off x="3267075" y="6467475"/>
          <a:ext cx="523875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尾鷲</a:t>
          </a:r>
        </a:p>
      </xdr:txBody>
    </xdr:sp>
    <xdr:clientData/>
  </xdr:twoCellAnchor>
  <xdr:twoCellAnchor>
    <xdr:from>
      <xdr:col>8</xdr:col>
      <xdr:colOff>341914</xdr:colOff>
      <xdr:row>43</xdr:row>
      <xdr:rowOff>119227</xdr:rowOff>
    </xdr:from>
    <xdr:to>
      <xdr:col>9</xdr:col>
      <xdr:colOff>313339</xdr:colOff>
      <xdr:row>44</xdr:row>
      <xdr:rowOff>109702</xdr:rowOff>
    </xdr:to>
    <xdr:sp macro="" textlink="">
      <xdr:nvSpPr>
        <xdr:cNvPr id="33" name="Text Box 32"/>
        <xdr:cNvSpPr txBox="1">
          <a:spLocks noChangeArrowheads="1"/>
        </xdr:cNvSpPr>
      </xdr:nvSpPr>
      <xdr:spPr bwMode="auto">
        <a:xfrm>
          <a:off x="3313714" y="6701002"/>
          <a:ext cx="342900" cy="142875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田辺</a:t>
          </a:r>
        </a:p>
      </xdr:txBody>
    </xdr:sp>
    <xdr:clientData/>
  </xdr:twoCellAnchor>
  <xdr:twoCellAnchor>
    <xdr:from>
      <xdr:col>6</xdr:col>
      <xdr:colOff>367862</xdr:colOff>
      <xdr:row>44</xdr:row>
      <xdr:rowOff>18393</xdr:rowOff>
    </xdr:from>
    <xdr:to>
      <xdr:col>7</xdr:col>
      <xdr:colOff>345856</xdr:colOff>
      <xdr:row>44</xdr:row>
      <xdr:rowOff>140904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2596712" y="6752568"/>
          <a:ext cx="349469" cy="12251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徳島</a:t>
          </a:r>
        </a:p>
      </xdr:txBody>
    </xdr:sp>
    <xdr:clientData/>
  </xdr:twoCellAnchor>
  <xdr:twoCellAnchor>
    <xdr:from>
      <xdr:col>6</xdr:col>
      <xdr:colOff>28575</xdr:colOff>
      <xdr:row>45</xdr:row>
      <xdr:rowOff>57150</xdr:rowOff>
    </xdr:from>
    <xdr:to>
      <xdr:col>7</xdr:col>
      <xdr:colOff>47625</xdr:colOff>
      <xdr:row>46</xdr:row>
      <xdr:rowOff>66675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2257425" y="6943725"/>
          <a:ext cx="390525" cy="161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高知</a:t>
          </a:r>
        </a:p>
      </xdr:txBody>
    </xdr:sp>
    <xdr:clientData/>
  </xdr:twoCellAnchor>
  <xdr:twoCellAnchor>
    <xdr:from>
      <xdr:col>4</xdr:col>
      <xdr:colOff>311369</xdr:colOff>
      <xdr:row>46</xdr:row>
      <xdr:rowOff>131380</xdr:rowOff>
    </xdr:from>
    <xdr:to>
      <xdr:col>5</xdr:col>
      <xdr:colOff>358994</xdr:colOff>
      <xdr:row>47</xdr:row>
      <xdr:rowOff>140904</xdr:rowOff>
    </xdr:to>
    <xdr:sp macro="" textlink="">
      <xdr:nvSpPr>
        <xdr:cNvPr id="36" name="Text Box 35"/>
        <xdr:cNvSpPr txBox="1">
          <a:spLocks noChangeArrowheads="1"/>
        </xdr:cNvSpPr>
      </xdr:nvSpPr>
      <xdr:spPr bwMode="auto">
        <a:xfrm>
          <a:off x="1797269" y="7170355"/>
          <a:ext cx="419100" cy="161924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7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宇和島</a:t>
          </a:r>
        </a:p>
      </xdr:txBody>
    </xdr:sp>
    <xdr:clientData/>
  </xdr:twoCellAnchor>
  <xdr:oneCellAnchor>
    <xdr:from>
      <xdr:col>4</xdr:col>
      <xdr:colOff>104775</xdr:colOff>
      <xdr:row>41</xdr:row>
      <xdr:rowOff>10940</xdr:rowOff>
    </xdr:from>
    <xdr:ext cx="172355" cy="127609"/>
    <xdr:sp macro="" textlink="">
      <xdr:nvSpPr>
        <xdr:cNvPr id="37" name="Text Box 36"/>
        <xdr:cNvSpPr txBox="1">
          <a:spLocks noChangeArrowheads="1"/>
        </xdr:cNvSpPr>
      </xdr:nvSpPr>
      <xdr:spPr bwMode="auto">
        <a:xfrm>
          <a:off x="1599467" y="6348728"/>
          <a:ext cx="172355" cy="1184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18288" anchor="b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広島</a:t>
          </a:r>
        </a:p>
      </xdr:txBody>
    </xdr:sp>
    <xdr:clientData/>
  </xdr:oneCellAnchor>
  <xdr:oneCellAnchor>
    <xdr:from>
      <xdr:col>6</xdr:col>
      <xdr:colOff>45572</xdr:colOff>
      <xdr:row>38</xdr:row>
      <xdr:rowOff>138881</xdr:rowOff>
    </xdr:from>
    <xdr:ext cx="155940" cy="188513"/>
    <xdr:sp macro="" textlink="">
      <xdr:nvSpPr>
        <xdr:cNvPr id="38" name="Text Box 37"/>
        <xdr:cNvSpPr txBox="1">
          <a:spLocks noChangeArrowheads="1"/>
        </xdr:cNvSpPr>
      </xdr:nvSpPr>
      <xdr:spPr bwMode="auto">
        <a:xfrm>
          <a:off x="2274422" y="5958656"/>
          <a:ext cx="165686" cy="21827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玉野</a:t>
          </a:r>
        </a:p>
      </xdr:txBody>
    </xdr:sp>
    <xdr:clientData/>
  </xdr:oneCellAnchor>
  <xdr:oneCellAnchor>
    <xdr:from>
      <xdr:col>5</xdr:col>
      <xdr:colOff>288049</xdr:colOff>
      <xdr:row>39</xdr:row>
      <xdr:rowOff>22333</xdr:rowOff>
    </xdr:from>
    <xdr:ext cx="146767" cy="179536"/>
    <xdr:sp macro="" textlink="">
      <xdr:nvSpPr>
        <xdr:cNvPr id="39" name="Text Box 38"/>
        <xdr:cNvSpPr txBox="1">
          <a:spLocks noChangeArrowheads="1"/>
        </xdr:cNvSpPr>
      </xdr:nvSpPr>
      <xdr:spPr bwMode="auto">
        <a:xfrm>
          <a:off x="2145424" y="5994508"/>
          <a:ext cx="155940" cy="207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水島</a:t>
          </a:r>
        </a:p>
      </xdr:txBody>
    </xdr:sp>
    <xdr:clientData/>
  </xdr:oneCellAnchor>
  <xdr:oneCellAnchor>
    <xdr:from>
      <xdr:col>0</xdr:col>
      <xdr:colOff>293570</xdr:colOff>
      <xdr:row>42</xdr:row>
      <xdr:rowOff>53107</xdr:rowOff>
    </xdr:from>
    <xdr:ext cx="270235" cy="189510"/>
    <xdr:sp macro="" textlink="">
      <xdr:nvSpPr>
        <xdr:cNvPr id="40" name="Text Box 39"/>
        <xdr:cNvSpPr txBox="1">
          <a:spLocks noChangeArrowheads="1"/>
        </xdr:cNvSpPr>
      </xdr:nvSpPr>
      <xdr:spPr bwMode="auto">
        <a:xfrm>
          <a:off x="293570" y="6482482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対馬</a:t>
          </a:r>
        </a:p>
      </xdr:txBody>
    </xdr:sp>
    <xdr:clientData/>
  </xdr:oneCellAnchor>
  <xdr:oneCellAnchor>
    <xdr:from>
      <xdr:col>14</xdr:col>
      <xdr:colOff>238384</xdr:colOff>
      <xdr:row>30</xdr:row>
      <xdr:rowOff>41313</xdr:rowOff>
    </xdr:from>
    <xdr:ext cx="18531" cy="156518"/>
    <xdr:sp macro="" textlink="">
      <xdr:nvSpPr>
        <xdr:cNvPr id="41" name="Text Box 40"/>
        <xdr:cNvSpPr txBox="1">
          <a:spLocks noChangeArrowheads="1"/>
        </xdr:cNvSpPr>
      </xdr:nvSpPr>
      <xdr:spPr bwMode="auto">
        <a:xfrm>
          <a:off x="6067684" y="4641888"/>
          <a:ext cx="18531" cy="15651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0" anchor="ctr" upright="1">
          <a:spAutoFit/>
        </a:bodyPr>
        <a:lstStyle/>
        <a:p>
          <a:pPr algn="ctr" rtl="0">
            <a:defRPr sz="1000"/>
          </a:pPr>
          <a:endParaRPr lang="ja-JP" altLang="en-US"/>
        </a:p>
      </xdr:txBody>
    </xdr:sp>
    <xdr:clientData/>
  </xdr:oneCellAnchor>
  <xdr:oneCellAnchor>
    <xdr:from>
      <xdr:col>3</xdr:col>
      <xdr:colOff>80347</xdr:colOff>
      <xdr:row>45</xdr:row>
      <xdr:rowOff>45963</xdr:rowOff>
    </xdr:from>
    <xdr:ext cx="172355" cy="136961"/>
    <xdr:sp macro="" textlink="">
      <xdr:nvSpPr>
        <xdr:cNvPr id="42" name="Text Box 41"/>
        <xdr:cNvSpPr txBox="1">
          <a:spLocks noChangeArrowheads="1"/>
        </xdr:cNvSpPr>
      </xdr:nvSpPr>
      <xdr:spPr bwMode="auto">
        <a:xfrm>
          <a:off x="1194772" y="6932538"/>
          <a:ext cx="172355" cy="136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三池</a:t>
          </a:r>
        </a:p>
      </xdr:txBody>
    </xdr:sp>
    <xdr:clientData/>
  </xdr:oneCellAnchor>
  <xdr:oneCellAnchor>
    <xdr:from>
      <xdr:col>2</xdr:col>
      <xdr:colOff>85566</xdr:colOff>
      <xdr:row>43</xdr:row>
      <xdr:rowOff>38908</xdr:rowOff>
    </xdr:from>
    <xdr:ext cx="190821" cy="147399"/>
    <xdr:sp macro="" textlink="">
      <xdr:nvSpPr>
        <xdr:cNvPr id="43" name="Text Box 42"/>
        <xdr:cNvSpPr txBox="1">
          <a:spLocks noChangeArrowheads="1"/>
        </xdr:cNvSpPr>
      </xdr:nvSpPr>
      <xdr:spPr bwMode="auto">
        <a:xfrm>
          <a:off x="828516" y="6620683"/>
          <a:ext cx="190821" cy="15722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若松</a:t>
          </a:r>
        </a:p>
      </xdr:txBody>
    </xdr:sp>
    <xdr:clientData/>
  </xdr:oneCellAnchor>
  <xdr:oneCellAnchor>
    <xdr:from>
      <xdr:col>2</xdr:col>
      <xdr:colOff>325478</xdr:colOff>
      <xdr:row>40</xdr:row>
      <xdr:rowOff>56392</xdr:rowOff>
    </xdr:from>
    <xdr:ext cx="232885" cy="179536"/>
    <xdr:sp macro="" textlink="">
      <xdr:nvSpPr>
        <xdr:cNvPr id="44" name="Text Box 43"/>
        <xdr:cNvSpPr txBox="1">
          <a:spLocks noChangeArrowheads="1"/>
        </xdr:cNvSpPr>
      </xdr:nvSpPr>
      <xdr:spPr bwMode="auto">
        <a:xfrm>
          <a:off x="1074340" y="6132685"/>
          <a:ext cx="232885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仙崎</a:t>
          </a:r>
        </a:p>
      </xdr:txBody>
    </xdr:sp>
    <xdr:clientData/>
  </xdr:oneCellAnchor>
  <xdr:oneCellAnchor>
    <xdr:from>
      <xdr:col>1</xdr:col>
      <xdr:colOff>217370</xdr:colOff>
      <xdr:row>48</xdr:row>
      <xdr:rowOff>119782</xdr:rowOff>
    </xdr:from>
    <xdr:ext cx="271550" cy="189510"/>
    <xdr:sp macro="" textlink="">
      <xdr:nvSpPr>
        <xdr:cNvPr id="45" name="Text Box 44"/>
        <xdr:cNvSpPr txBox="1">
          <a:spLocks noChangeArrowheads="1"/>
        </xdr:cNvSpPr>
      </xdr:nvSpPr>
      <xdr:spPr bwMode="auto">
        <a:xfrm>
          <a:off x="588845" y="7463557"/>
          <a:ext cx="27120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長崎</a:t>
          </a:r>
        </a:p>
      </xdr:txBody>
    </xdr:sp>
    <xdr:clientData/>
  </xdr:oneCellAnchor>
  <xdr:oneCellAnchor>
    <xdr:from>
      <xdr:col>1</xdr:col>
      <xdr:colOff>188449</xdr:colOff>
      <xdr:row>44</xdr:row>
      <xdr:rowOff>28875</xdr:rowOff>
    </xdr:from>
    <xdr:ext cx="182043" cy="165686"/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62880" y="6709513"/>
          <a:ext cx="181588" cy="146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唐津</a:t>
          </a:r>
        </a:p>
      </xdr:txBody>
    </xdr:sp>
    <xdr:clientData/>
  </xdr:oneCellAnchor>
  <xdr:oneCellAnchor>
    <xdr:from>
      <xdr:col>2</xdr:col>
      <xdr:colOff>219554</xdr:colOff>
      <xdr:row>42</xdr:row>
      <xdr:rowOff>4587</xdr:rowOff>
    </xdr:from>
    <xdr:ext cx="232885" cy="179536"/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968416" y="6383053"/>
          <a:ext cx="232885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門司</a:t>
          </a:r>
        </a:p>
      </xdr:txBody>
    </xdr:sp>
    <xdr:clientData/>
  </xdr:oneCellAnchor>
  <xdr:oneCellAnchor>
    <xdr:from>
      <xdr:col>4</xdr:col>
      <xdr:colOff>200025</xdr:colOff>
      <xdr:row>37</xdr:row>
      <xdr:rowOff>81682</xdr:rowOff>
    </xdr:from>
    <xdr:ext cx="130292" cy="189510"/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1697749" y="5704716"/>
          <a:ext cx="130292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境</a:t>
          </a:r>
        </a:p>
      </xdr:txBody>
    </xdr:sp>
    <xdr:clientData/>
  </xdr:oneCellAnchor>
  <xdr:oneCellAnchor>
    <xdr:from>
      <xdr:col>7</xdr:col>
      <xdr:colOff>113580</xdr:colOff>
      <xdr:row>34</xdr:row>
      <xdr:rowOff>41612</xdr:rowOff>
    </xdr:from>
    <xdr:ext cx="270235" cy="179536"/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2734597" y="5211388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敦賀</a:t>
          </a:r>
        </a:p>
      </xdr:txBody>
    </xdr:sp>
    <xdr:clientData/>
  </xdr:oneCellAnchor>
  <xdr:oneCellAnchor>
    <xdr:from>
      <xdr:col>3</xdr:col>
      <xdr:colOff>224316</xdr:colOff>
      <xdr:row>39</xdr:row>
      <xdr:rowOff>91207</xdr:rowOff>
    </xdr:from>
    <xdr:ext cx="242588" cy="189510"/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1338741" y="6063382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浜田</a:t>
          </a:r>
        </a:p>
      </xdr:txBody>
    </xdr:sp>
    <xdr:clientData/>
  </xdr:oneCellAnchor>
  <xdr:oneCellAnchor>
    <xdr:from>
      <xdr:col>7</xdr:col>
      <xdr:colOff>293570</xdr:colOff>
      <xdr:row>32</xdr:row>
      <xdr:rowOff>34057</xdr:rowOff>
    </xdr:from>
    <xdr:ext cx="270235" cy="189510"/>
    <xdr:sp macro="" textlink="">
      <xdr:nvSpPr>
        <xdr:cNvPr id="51" name="Text Box 50"/>
        <xdr:cNvSpPr txBox="1">
          <a:spLocks noChangeArrowheads="1"/>
        </xdr:cNvSpPr>
      </xdr:nvSpPr>
      <xdr:spPr bwMode="auto">
        <a:xfrm>
          <a:off x="2893895" y="4939432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金沢</a:t>
          </a:r>
        </a:p>
      </xdr:txBody>
    </xdr:sp>
    <xdr:clientData/>
  </xdr:oneCellAnchor>
  <xdr:oneCellAnchor>
    <xdr:from>
      <xdr:col>8</xdr:col>
      <xdr:colOff>95250</xdr:colOff>
      <xdr:row>30</xdr:row>
      <xdr:rowOff>5482</xdr:rowOff>
    </xdr:from>
    <xdr:ext cx="233924" cy="189510"/>
    <xdr:sp macro="" textlink="">
      <xdr:nvSpPr>
        <xdr:cNvPr id="52" name="Text Box 51"/>
        <xdr:cNvSpPr txBox="1">
          <a:spLocks noChangeArrowheads="1"/>
        </xdr:cNvSpPr>
      </xdr:nvSpPr>
      <xdr:spPr bwMode="auto">
        <a:xfrm>
          <a:off x="3067050" y="4606057"/>
          <a:ext cx="23392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七尾</a:t>
          </a:r>
        </a:p>
      </xdr:txBody>
    </xdr:sp>
    <xdr:clientData/>
  </xdr:oneCellAnchor>
  <xdr:oneCellAnchor>
    <xdr:from>
      <xdr:col>9</xdr:col>
      <xdr:colOff>122120</xdr:colOff>
      <xdr:row>32</xdr:row>
      <xdr:rowOff>81682</xdr:rowOff>
    </xdr:from>
    <xdr:ext cx="270235" cy="189510"/>
    <xdr:sp macro="" textlink="">
      <xdr:nvSpPr>
        <xdr:cNvPr id="53" name="Text Box 52"/>
        <xdr:cNvSpPr txBox="1">
          <a:spLocks noChangeArrowheads="1"/>
        </xdr:cNvSpPr>
      </xdr:nvSpPr>
      <xdr:spPr bwMode="auto">
        <a:xfrm>
          <a:off x="3465395" y="4987057"/>
          <a:ext cx="270235" cy="189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伏木</a:t>
          </a:r>
        </a:p>
      </xdr:txBody>
    </xdr:sp>
    <xdr:clientData/>
  </xdr:oneCellAnchor>
  <xdr:oneCellAnchor>
    <xdr:from>
      <xdr:col>1</xdr:col>
      <xdr:colOff>342900</xdr:colOff>
      <xdr:row>51</xdr:row>
      <xdr:rowOff>53107</xdr:rowOff>
    </xdr:from>
    <xdr:ext cx="346046" cy="189510"/>
    <xdr:sp macro="" textlink="">
      <xdr:nvSpPr>
        <xdr:cNvPr id="54" name="Text Box 53"/>
        <xdr:cNvSpPr txBox="1">
          <a:spLocks noChangeArrowheads="1"/>
        </xdr:cNvSpPr>
      </xdr:nvSpPr>
      <xdr:spPr bwMode="auto">
        <a:xfrm>
          <a:off x="714375" y="7854082"/>
          <a:ext cx="33643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串木野</a:t>
          </a:r>
        </a:p>
      </xdr:txBody>
    </xdr:sp>
    <xdr:clientData/>
  </xdr:oneCellAnchor>
  <xdr:oneCellAnchor>
    <xdr:from>
      <xdr:col>3</xdr:col>
      <xdr:colOff>175391</xdr:colOff>
      <xdr:row>47</xdr:row>
      <xdr:rowOff>119782</xdr:rowOff>
    </xdr:from>
    <xdr:ext cx="232884" cy="189510"/>
    <xdr:sp macro="" textlink="">
      <xdr:nvSpPr>
        <xdr:cNvPr id="55" name="Text Box 54"/>
        <xdr:cNvSpPr txBox="1">
          <a:spLocks noChangeArrowheads="1"/>
        </xdr:cNvSpPr>
      </xdr:nvSpPr>
      <xdr:spPr bwMode="auto">
        <a:xfrm>
          <a:off x="1298684" y="7253679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熊本</a:t>
          </a:r>
        </a:p>
      </xdr:txBody>
    </xdr:sp>
    <xdr:clientData/>
  </xdr:oneCellAnchor>
  <xdr:oneCellAnchor>
    <xdr:from>
      <xdr:col>4</xdr:col>
      <xdr:colOff>100878</xdr:colOff>
      <xdr:row>50</xdr:row>
      <xdr:rowOff>138503</xdr:rowOff>
    </xdr:from>
    <xdr:ext cx="373905" cy="188925"/>
    <xdr:sp macro="" textlink="">
      <xdr:nvSpPr>
        <xdr:cNvPr id="56" name="Text Box 55"/>
        <xdr:cNvSpPr txBox="1">
          <a:spLocks noChangeArrowheads="1"/>
        </xdr:cNvSpPr>
      </xdr:nvSpPr>
      <xdr:spPr bwMode="auto">
        <a:xfrm>
          <a:off x="1586778" y="7787078"/>
          <a:ext cx="364318" cy="1895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鹿児島</a:t>
          </a:r>
        </a:p>
      </xdr:txBody>
    </xdr:sp>
    <xdr:clientData/>
  </xdr:oneCellAnchor>
  <xdr:oneCellAnchor>
    <xdr:from>
      <xdr:col>3</xdr:col>
      <xdr:colOff>0</xdr:colOff>
      <xdr:row>56</xdr:row>
      <xdr:rowOff>24532</xdr:rowOff>
    </xdr:from>
    <xdr:ext cx="233924" cy="189510"/>
    <xdr:sp macro="" textlink="">
      <xdr:nvSpPr>
        <xdr:cNvPr id="57" name="Text Box 56"/>
        <xdr:cNvSpPr txBox="1">
          <a:spLocks noChangeArrowheads="1"/>
        </xdr:cNvSpPr>
      </xdr:nvSpPr>
      <xdr:spPr bwMode="auto">
        <a:xfrm>
          <a:off x="1114425" y="8587507"/>
          <a:ext cx="23392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奄美</a:t>
          </a:r>
        </a:p>
      </xdr:txBody>
    </xdr:sp>
    <xdr:clientData/>
  </xdr:oneCellAnchor>
  <xdr:oneCellAnchor>
    <xdr:from>
      <xdr:col>4</xdr:col>
      <xdr:colOff>275897</xdr:colOff>
      <xdr:row>48</xdr:row>
      <xdr:rowOff>67191</xdr:rowOff>
    </xdr:from>
    <xdr:ext cx="242588" cy="179536"/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1773621" y="7352174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宮崎</a:t>
          </a:r>
        </a:p>
      </xdr:txBody>
    </xdr:sp>
    <xdr:clientData/>
  </xdr:oneCellAnchor>
  <xdr:oneCellAnchor>
    <xdr:from>
      <xdr:col>2</xdr:col>
      <xdr:colOff>219075</xdr:colOff>
      <xdr:row>59</xdr:row>
      <xdr:rowOff>91207</xdr:rowOff>
    </xdr:from>
    <xdr:ext cx="447592" cy="189510"/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962025" y="9111382"/>
          <a:ext cx="438069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十一本部</a:t>
          </a:r>
        </a:p>
      </xdr:txBody>
    </xdr:sp>
    <xdr:clientData/>
  </xdr:oneCellAnchor>
  <xdr:oneCellAnchor>
    <xdr:from>
      <xdr:col>1</xdr:col>
      <xdr:colOff>104775</xdr:colOff>
      <xdr:row>63</xdr:row>
      <xdr:rowOff>100732</xdr:rowOff>
    </xdr:from>
    <xdr:ext cx="242588" cy="189510"/>
    <xdr:sp macro="" textlink="">
      <xdr:nvSpPr>
        <xdr:cNvPr id="60" name="Text Box 59"/>
        <xdr:cNvSpPr txBox="1">
          <a:spLocks noChangeArrowheads="1"/>
        </xdr:cNvSpPr>
      </xdr:nvSpPr>
      <xdr:spPr bwMode="auto">
        <a:xfrm>
          <a:off x="476250" y="9730507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石垣</a:t>
          </a:r>
        </a:p>
      </xdr:txBody>
    </xdr:sp>
    <xdr:clientData/>
  </xdr:oneCellAnchor>
  <xdr:oneCellAnchor>
    <xdr:from>
      <xdr:col>4</xdr:col>
      <xdr:colOff>362818</xdr:colOff>
      <xdr:row>40</xdr:row>
      <xdr:rowOff>29668</xdr:rowOff>
    </xdr:from>
    <xdr:ext cx="113877" cy="147831"/>
    <xdr:sp macro="" textlink="">
      <xdr:nvSpPr>
        <xdr:cNvPr id="61" name="Text Box 60"/>
        <xdr:cNvSpPr txBox="1">
          <a:spLocks noChangeArrowheads="1"/>
        </xdr:cNvSpPr>
      </xdr:nvSpPr>
      <xdr:spPr bwMode="auto">
        <a:xfrm>
          <a:off x="1860542" y="6105961"/>
          <a:ext cx="113877" cy="16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呉</a:t>
          </a:r>
        </a:p>
      </xdr:txBody>
    </xdr:sp>
    <xdr:clientData/>
  </xdr:oneCellAnchor>
  <xdr:twoCellAnchor>
    <xdr:from>
      <xdr:col>13</xdr:col>
      <xdr:colOff>347498</xdr:colOff>
      <xdr:row>9</xdr:row>
      <xdr:rowOff>70616</xdr:rowOff>
    </xdr:from>
    <xdr:to>
      <xdr:col>13</xdr:col>
      <xdr:colOff>678245</xdr:colOff>
      <xdr:row>10</xdr:row>
      <xdr:rowOff>61091</xdr:rowOff>
    </xdr:to>
    <xdr:sp macro="" textlink="">
      <xdr:nvSpPr>
        <xdr:cNvPr id="62" name="Text Box 61"/>
        <xdr:cNvSpPr txBox="1">
          <a:spLocks noChangeArrowheads="1"/>
        </xdr:cNvSpPr>
      </xdr:nvSpPr>
      <xdr:spPr bwMode="auto">
        <a:xfrm>
          <a:off x="5490998" y="1470791"/>
          <a:ext cx="330747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根室</a:t>
          </a:r>
        </a:p>
      </xdr:txBody>
    </xdr:sp>
    <xdr:clientData/>
  </xdr:twoCellAnchor>
  <xdr:twoCellAnchor>
    <xdr:from>
      <xdr:col>4</xdr:col>
      <xdr:colOff>161925</xdr:colOff>
      <xdr:row>8</xdr:row>
      <xdr:rowOff>28575</xdr:rowOff>
    </xdr:from>
    <xdr:to>
      <xdr:col>9</xdr:col>
      <xdr:colOff>266700</xdr:colOff>
      <xdr:row>22</xdr:row>
      <xdr:rowOff>57150</xdr:rowOff>
    </xdr:to>
    <xdr:graphicFrame macro="">
      <xdr:nvGraphicFramePr>
        <xdr:cNvPr id="9833411" name="グラフ 6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10</xdr:col>
      <xdr:colOff>295275</xdr:colOff>
      <xdr:row>8</xdr:row>
      <xdr:rowOff>85725</xdr:rowOff>
    </xdr:from>
    <xdr:ext cx="186417" cy="187778"/>
    <xdr:sp macro="" textlink="">
      <xdr:nvSpPr>
        <xdr:cNvPr id="64" name="Oval 63"/>
        <xdr:cNvSpPr>
          <a:spLocks noChangeAspect="1" noChangeArrowheads="1"/>
        </xdr:cNvSpPr>
      </xdr:nvSpPr>
      <xdr:spPr bwMode="auto">
        <a:xfrm>
          <a:off x="4010025" y="1333500"/>
          <a:ext cx="186417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209550</xdr:colOff>
      <xdr:row>11</xdr:row>
      <xdr:rowOff>104775</xdr:rowOff>
    </xdr:from>
    <xdr:ext cx="262617" cy="261257"/>
    <xdr:sp macro="" textlink="">
      <xdr:nvSpPr>
        <xdr:cNvPr id="65" name="Oval 64"/>
        <xdr:cNvSpPr>
          <a:spLocks noChangeAspect="1" noChangeArrowheads="1"/>
        </xdr:cNvSpPr>
      </xdr:nvSpPr>
      <xdr:spPr bwMode="auto">
        <a:xfrm>
          <a:off x="3924300" y="1809750"/>
          <a:ext cx="262617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144327</xdr:colOff>
      <xdr:row>36</xdr:row>
      <xdr:rowOff>39413</xdr:rowOff>
    </xdr:from>
    <xdr:ext cx="330140" cy="328917"/>
    <xdr:sp macro="" textlink="">
      <xdr:nvSpPr>
        <xdr:cNvPr id="66" name="Oval 65"/>
        <xdr:cNvSpPr>
          <a:spLocks noChangeAspect="1" noChangeArrowheads="1"/>
        </xdr:cNvSpPr>
      </xdr:nvSpPr>
      <xdr:spPr bwMode="auto">
        <a:xfrm>
          <a:off x="4230552" y="5554388"/>
          <a:ext cx="330140" cy="32891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127438</xdr:colOff>
      <xdr:row>38</xdr:row>
      <xdr:rowOff>72587</xdr:rowOff>
    </xdr:from>
    <xdr:ext cx="367393" cy="363311"/>
    <xdr:sp macro="" textlink="">
      <xdr:nvSpPr>
        <xdr:cNvPr id="67" name="Oval 66"/>
        <xdr:cNvSpPr>
          <a:spLocks noChangeAspect="1" noChangeArrowheads="1"/>
        </xdr:cNvSpPr>
      </xdr:nvSpPr>
      <xdr:spPr bwMode="auto">
        <a:xfrm>
          <a:off x="2748455" y="5846708"/>
          <a:ext cx="367393" cy="36331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236483</xdr:colOff>
      <xdr:row>41</xdr:row>
      <xdr:rowOff>148287</xdr:rowOff>
    </xdr:from>
    <xdr:ext cx="315309" cy="316943"/>
    <xdr:sp macro="" textlink="">
      <xdr:nvSpPr>
        <xdr:cNvPr id="68" name="Oval 67"/>
        <xdr:cNvSpPr>
          <a:spLocks noChangeAspect="1" noChangeArrowheads="1"/>
        </xdr:cNvSpPr>
      </xdr:nvSpPr>
      <xdr:spPr bwMode="auto">
        <a:xfrm>
          <a:off x="2857500" y="6375666"/>
          <a:ext cx="315309" cy="31694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123824</xdr:colOff>
      <xdr:row>41</xdr:row>
      <xdr:rowOff>42406</xdr:rowOff>
    </xdr:from>
    <xdr:ext cx="296589" cy="295052"/>
    <xdr:sp macro="" textlink="">
      <xdr:nvSpPr>
        <xdr:cNvPr id="69" name="Oval 68"/>
        <xdr:cNvSpPr>
          <a:spLocks noChangeAspect="1" noChangeArrowheads="1"/>
        </xdr:cNvSpPr>
      </xdr:nvSpPr>
      <xdr:spPr bwMode="auto">
        <a:xfrm>
          <a:off x="2370410" y="6269785"/>
          <a:ext cx="296589" cy="29505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52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295275</xdr:colOff>
      <xdr:row>42</xdr:row>
      <xdr:rowOff>142875</xdr:rowOff>
    </xdr:from>
    <xdr:ext cx="262618" cy="261257"/>
    <xdr:sp macro="" textlink="">
      <xdr:nvSpPr>
        <xdr:cNvPr id="70" name="Oval 69"/>
        <xdr:cNvSpPr>
          <a:spLocks noChangeAspect="1" noChangeArrowheads="1"/>
        </xdr:cNvSpPr>
      </xdr:nvSpPr>
      <xdr:spPr bwMode="auto">
        <a:xfrm>
          <a:off x="1781175" y="6572250"/>
          <a:ext cx="262618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0</xdr:col>
      <xdr:colOff>304800</xdr:colOff>
      <xdr:row>46</xdr:row>
      <xdr:rowOff>9525</xdr:rowOff>
    </xdr:from>
    <xdr:ext cx="367393" cy="366032"/>
    <xdr:sp macro="" textlink="">
      <xdr:nvSpPr>
        <xdr:cNvPr id="71" name="Oval 70"/>
        <xdr:cNvSpPr>
          <a:spLocks noChangeAspect="1" noChangeArrowheads="1"/>
        </xdr:cNvSpPr>
      </xdr:nvSpPr>
      <xdr:spPr bwMode="auto">
        <a:xfrm>
          <a:off x="304800" y="7048500"/>
          <a:ext cx="367393" cy="3660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315310</xdr:colOff>
      <xdr:row>42</xdr:row>
      <xdr:rowOff>96672</xdr:rowOff>
    </xdr:from>
    <xdr:ext cx="371746" cy="367719"/>
    <xdr:sp macro="" textlink="">
      <xdr:nvSpPr>
        <xdr:cNvPr id="72" name="Oval 71"/>
        <xdr:cNvSpPr>
          <a:spLocks noChangeAspect="1" noChangeArrowheads="1"/>
        </xdr:cNvSpPr>
      </xdr:nvSpPr>
      <xdr:spPr bwMode="auto">
        <a:xfrm>
          <a:off x="1058260" y="6526047"/>
          <a:ext cx="371746" cy="36771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200025</xdr:colOff>
      <xdr:row>39</xdr:row>
      <xdr:rowOff>132801</xdr:rowOff>
    </xdr:from>
    <xdr:ext cx="172355" cy="156527"/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2815737" y="6162859"/>
          <a:ext cx="172355" cy="136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神戸</a:t>
          </a:r>
        </a:p>
      </xdr:txBody>
    </xdr:sp>
    <xdr:clientData/>
  </xdr:oneCellAnchor>
  <xdr:oneCellAnchor>
    <xdr:from>
      <xdr:col>6</xdr:col>
      <xdr:colOff>180975</xdr:colOff>
      <xdr:row>42</xdr:row>
      <xdr:rowOff>151038</xdr:rowOff>
    </xdr:from>
    <xdr:ext cx="156487" cy="140963"/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2409825" y="6580413"/>
          <a:ext cx="176048" cy="1409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高松</a:t>
          </a:r>
        </a:p>
      </xdr:txBody>
    </xdr:sp>
    <xdr:clientData/>
  </xdr:oneCellAnchor>
  <xdr:oneCellAnchor>
    <xdr:from>
      <xdr:col>5</xdr:col>
      <xdr:colOff>104775</xdr:colOff>
      <xdr:row>44</xdr:row>
      <xdr:rowOff>47625</xdr:rowOff>
    </xdr:from>
    <xdr:ext cx="272143" cy="121104"/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1962150" y="6781800"/>
          <a:ext cx="272143" cy="1211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今治</a:t>
          </a:r>
        </a:p>
      </xdr:txBody>
    </xdr:sp>
    <xdr:clientData/>
  </xdr:oneCellAnchor>
  <xdr:twoCellAnchor>
    <xdr:from>
      <xdr:col>4</xdr:col>
      <xdr:colOff>361950</xdr:colOff>
      <xdr:row>44</xdr:row>
      <xdr:rowOff>95250</xdr:rowOff>
    </xdr:from>
    <xdr:to>
      <xdr:col>5</xdr:col>
      <xdr:colOff>238125</xdr:colOff>
      <xdr:row>45</xdr:row>
      <xdr:rowOff>66675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1847850" y="6829425"/>
          <a:ext cx="247650" cy="123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松山</a:t>
          </a:r>
        </a:p>
      </xdr:txBody>
    </xdr:sp>
    <xdr:clientData/>
  </xdr:twoCellAnchor>
  <xdr:twoCellAnchor>
    <xdr:from>
      <xdr:col>7</xdr:col>
      <xdr:colOff>204787</xdr:colOff>
      <xdr:row>43</xdr:row>
      <xdr:rowOff>115491</xdr:rowOff>
    </xdr:from>
    <xdr:to>
      <xdr:col>8</xdr:col>
      <xdr:colOff>109537</xdr:colOff>
      <xdr:row>44</xdr:row>
      <xdr:rowOff>96440</xdr:rowOff>
    </xdr:to>
    <xdr:sp macro="" textlink="">
      <xdr:nvSpPr>
        <xdr:cNvPr id="77" name="Text Box 76"/>
        <xdr:cNvSpPr txBox="1">
          <a:spLocks noChangeArrowheads="1"/>
        </xdr:cNvSpPr>
      </xdr:nvSpPr>
      <xdr:spPr bwMode="auto">
        <a:xfrm>
          <a:off x="2805112" y="6697266"/>
          <a:ext cx="276225" cy="133349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和歌山</a:t>
          </a:r>
        </a:p>
      </xdr:txBody>
    </xdr:sp>
    <xdr:clientData/>
  </xdr:twoCellAnchor>
  <xdr:oneCellAnchor>
    <xdr:from>
      <xdr:col>0</xdr:col>
      <xdr:colOff>28575</xdr:colOff>
      <xdr:row>48</xdr:row>
      <xdr:rowOff>66675</xdr:rowOff>
    </xdr:from>
    <xdr:ext cx="529318" cy="149678"/>
    <xdr:sp macro="" textlink="">
      <xdr:nvSpPr>
        <xdr:cNvPr id="78" name="Text Box 77"/>
        <xdr:cNvSpPr txBox="1">
          <a:spLocks noChangeArrowheads="1"/>
        </xdr:cNvSpPr>
      </xdr:nvSpPr>
      <xdr:spPr bwMode="auto">
        <a:xfrm>
          <a:off x="28575" y="7410450"/>
          <a:ext cx="529318" cy="14967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36576" bIns="2286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佐世保</a:t>
          </a:r>
        </a:p>
      </xdr:txBody>
    </xdr:sp>
    <xdr:clientData/>
  </xdr:oneCellAnchor>
  <xdr:twoCellAnchor>
    <xdr:from>
      <xdr:col>8</xdr:col>
      <xdr:colOff>104775</xdr:colOff>
      <xdr:row>37</xdr:row>
      <xdr:rowOff>133350</xdr:rowOff>
    </xdr:from>
    <xdr:to>
      <xdr:col>9</xdr:col>
      <xdr:colOff>161925</xdr:colOff>
      <xdr:row>38</xdr:row>
      <xdr:rowOff>95250</xdr:rowOff>
    </xdr:to>
    <xdr:sp macro="" textlink="">
      <xdr:nvSpPr>
        <xdr:cNvPr id="79" name="Text Box 78"/>
        <xdr:cNvSpPr txBox="1">
          <a:spLocks noChangeArrowheads="1"/>
        </xdr:cNvSpPr>
      </xdr:nvSpPr>
      <xdr:spPr bwMode="auto">
        <a:xfrm>
          <a:off x="3076575" y="5800725"/>
          <a:ext cx="4286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四日市</a:t>
          </a:r>
        </a:p>
      </xdr:txBody>
    </xdr:sp>
    <xdr:clientData/>
  </xdr:twoCellAnchor>
  <xdr:twoCellAnchor>
    <xdr:from>
      <xdr:col>12</xdr:col>
      <xdr:colOff>457200</xdr:colOff>
      <xdr:row>25</xdr:row>
      <xdr:rowOff>38100</xdr:rowOff>
    </xdr:from>
    <xdr:to>
      <xdr:col>13</xdr:col>
      <xdr:colOff>228600</xdr:colOff>
      <xdr:row>26</xdr:row>
      <xdr:rowOff>28575</xdr:rowOff>
    </xdr:to>
    <xdr:sp macro="" textlink="">
      <xdr:nvSpPr>
        <xdr:cNvPr id="80" name="Text Box 79"/>
        <xdr:cNvSpPr txBox="1">
          <a:spLocks noChangeArrowheads="1"/>
        </xdr:cNvSpPr>
      </xdr:nvSpPr>
      <xdr:spPr bwMode="auto">
        <a:xfrm>
          <a:off x="4914900" y="3876675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二本部</a:t>
          </a:r>
        </a:p>
      </xdr:txBody>
    </xdr:sp>
    <xdr:clientData/>
  </xdr:twoCellAnchor>
  <xdr:twoCellAnchor>
    <xdr:from>
      <xdr:col>9</xdr:col>
      <xdr:colOff>4927</xdr:colOff>
      <xdr:row>11</xdr:row>
      <xdr:rowOff>140904</xdr:rowOff>
    </xdr:from>
    <xdr:to>
      <xdr:col>10</xdr:col>
      <xdr:colOff>90652</xdr:colOff>
      <xdr:row>12</xdr:row>
      <xdr:rowOff>131380</xdr:rowOff>
    </xdr:to>
    <xdr:sp macro="" textlink="">
      <xdr:nvSpPr>
        <xdr:cNvPr id="81" name="Text Box 80"/>
        <xdr:cNvSpPr txBox="1">
          <a:spLocks noChangeArrowheads="1"/>
        </xdr:cNvSpPr>
      </xdr:nvSpPr>
      <xdr:spPr bwMode="auto">
        <a:xfrm>
          <a:off x="3374806" y="1835697"/>
          <a:ext cx="460156" cy="1415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一本部</a:t>
          </a:r>
        </a:p>
      </xdr:txBody>
    </xdr:sp>
    <xdr:clientData/>
  </xdr:twoCellAnchor>
  <xdr:twoCellAnchor>
    <xdr:from>
      <xdr:col>6</xdr:col>
      <xdr:colOff>152400</xdr:colOff>
      <xdr:row>33</xdr:row>
      <xdr:rowOff>57150</xdr:rowOff>
    </xdr:from>
    <xdr:to>
      <xdr:col>7</xdr:col>
      <xdr:colOff>238125</xdr:colOff>
      <xdr:row>34</xdr:row>
      <xdr:rowOff>47625</xdr:rowOff>
    </xdr:to>
    <xdr:sp macro="" textlink="">
      <xdr:nvSpPr>
        <xdr:cNvPr id="82" name="Text Box 81"/>
        <xdr:cNvSpPr txBox="1">
          <a:spLocks noChangeArrowheads="1"/>
        </xdr:cNvSpPr>
      </xdr:nvSpPr>
      <xdr:spPr bwMode="auto">
        <a:xfrm>
          <a:off x="2381250" y="5114925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八本部</a:t>
          </a:r>
        </a:p>
      </xdr:txBody>
    </xdr:sp>
    <xdr:clientData/>
  </xdr:twoCellAnchor>
  <xdr:twoCellAnchor>
    <xdr:from>
      <xdr:col>12</xdr:col>
      <xdr:colOff>57150</xdr:colOff>
      <xdr:row>39</xdr:row>
      <xdr:rowOff>95250</xdr:rowOff>
    </xdr:from>
    <xdr:to>
      <xdr:col>12</xdr:col>
      <xdr:colOff>514350</xdr:colOff>
      <xdr:row>40</xdr:row>
      <xdr:rowOff>85725</xdr:rowOff>
    </xdr:to>
    <xdr:sp macro="" textlink="">
      <xdr:nvSpPr>
        <xdr:cNvPr id="83" name="Text Box 82"/>
        <xdr:cNvSpPr txBox="1">
          <a:spLocks noChangeArrowheads="1"/>
        </xdr:cNvSpPr>
      </xdr:nvSpPr>
      <xdr:spPr bwMode="auto">
        <a:xfrm>
          <a:off x="4514850" y="6067425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三本部</a:t>
          </a:r>
        </a:p>
      </xdr:txBody>
    </xdr:sp>
    <xdr:clientData/>
  </xdr:twoCellAnchor>
  <xdr:twoCellAnchor>
    <xdr:from>
      <xdr:col>9</xdr:col>
      <xdr:colOff>305457</xdr:colOff>
      <xdr:row>42</xdr:row>
      <xdr:rowOff>96892</xdr:rowOff>
    </xdr:from>
    <xdr:to>
      <xdr:col>11</xdr:col>
      <xdr:colOff>19707</xdr:colOff>
      <xdr:row>43</xdr:row>
      <xdr:rowOff>87367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3648732" y="6526267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四本部</a:t>
          </a:r>
        </a:p>
      </xdr:txBody>
    </xdr:sp>
    <xdr:clientData/>
  </xdr:twoCellAnchor>
  <xdr:twoCellAnchor>
    <xdr:from>
      <xdr:col>1</xdr:col>
      <xdr:colOff>276225</xdr:colOff>
      <xdr:row>53</xdr:row>
      <xdr:rowOff>19050</xdr:rowOff>
    </xdr:from>
    <xdr:to>
      <xdr:col>2</xdr:col>
      <xdr:colOff>361950</xdr:colOff>
      <xdr:row>54</xdr:row>
      <xdr:rowOff>9525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647700" y="8124825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十本部</a:t>
          </a:r>
        </a:p>
      </xdr:txBody>
    </xdr:sp>
    <xdr:clientData/>
  </xdr:twoCellAnchor>
  <xdr:twoCellAnchor>
    <xdr:from>
      <xdr:col>14</xdr:col>
      <xdr:colOff>676275</xdr:colOff>
      <xdr:row>7</xdr:row>
      <xdr:rowOff>123825</xdr:rowOff>
    </xdr:from>
    <xdr:to>
      <xdr:col>16</xdr:col>
      <xdr:colOff>657225</xdr:colOff>
      <xdr:row>18</xdr:row>
      <xdr:rowOff>95250</xdr:rowOff>
    </xdr:to>
    <xdr:graphicFrame macro="">
      <xdr:nvGraphicFramePr>
        <xdr:cNvPr id="9833434" name="グラフ 8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15</xdr:col>
      <xdr:colOff>0</xdr:colOff>
      <xdr:row>18</xdr:row>
      <xdr:rowOff>76200</xdr:rowOff>
    </xdr:from>
    <xdr:to>
      <xdr:col>16</xdr:col>
      <xdr:colOff>666750</xdr:colOff>
      <xdr:row>29</xdr:row>
      <xdr:rowOff>47625</xdr:rowOff>
    </xdr:to>
    <xdr:graphicFrame macro="">
      <xdr:nvGraphicFramePr>
        <xdr:cNvPr id="9833435" name="グラフ 8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15</xdr:col>
      <xdr:colOff>0</xdr:colOff>
      <xdr:row>29</xdr:row>
      <xdr:rowOff>38100</xdr:rowOff>
    </xdr:from>
    <xdr:to>
      <xdr:col>16</xdr:col>
      <xdr:colOff>666750</xdr:colOff>
      <xdr:row>40</xdr:row>
      <xdr:rowOff>9525</xdr:rowOff>
    </xdr:to>
    <xdr:graphicFrame macro="">
      <xdr:nvGraphicFramePr>
        <xdr:cNvPr id="9833436" name="グラフ 8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14</xdr:col>
      <xdr:colOff>676275</xdr:colOff>
      <xdr:row>39</xdr:row>
      <xdr:rowOff>142875</xdr:rowOff>
    </xdr:from>
    <xdr:to>
      <xdr:col>16</xdr:col>
      <xdr:colOff>657225</xdr:colOff>
      <xdr:row>50</xdr:row>
      <xdr:rowOff>114300</xdr:rowOff>
    </xdr:to>
    <xdr:graphicFrame macro="">
      <xdr:nvGraphicFramePr>
        <xdr:cNvPr id="9833437" name="グラフ 8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9</xdr:col>
      <xdr:colOff>342900</xdr:colOff>
      <xdr:row>52</xdr:row>
      <xdr:rowOff>0</xdr:rowOff>
    </xdr:from>
    <xdr:to>
      <xdr:col>13</xdr:col>
      <xdr:colOff>38100</xdr:colOff>
      <xdr:row>62</xdr:row>
      <xdr:rowOff>123825</xdr:rowOff>
    </xdr:to>
    <xdr:graphicFrame macro="">
      <xdr:nvGraphicFramePr>
        <xdr:cNvPr id="9833438" name="グラフ 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12</xdr:col>
      <xdr:colOff>676275</xdr:colOff>
      <xdr:row>51</xdr:row>
      <xdr:rowOff>142875</xdr:rowOff>
    </xdr:from>
    <xdr:to>
      <xdr:col>15</xdr:col>
      <xdr:colOff>114300</xdr:colOff>
      <xdr:row>62</xdr:row>
      <xdr:rowOff>114300</xdr:rowOff>
    </xdr:to>
    <xdr:graphicFrame macro="">
      <xdr:nvGraphicFramePr>
        <xdr:cNvPr id="9833439" name="グラフ 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15</xdr:col>
      <xdr:colOff>0</xdr:colOff>
      <xdr:row>52</xdr:row>
      <xdr:rowOff>0</xdr:rowOff>
    </xdr:from>
    <xdr:to>
      <xdr:col>16</xdr:col>
      <xdr:colOff>666750</xdr:colOff>
      <xdr:row>62</xdr:row>
      <xdr:rowOff>123825</xdr:rowOff>
    </xdr:to>
    <xdr:graphicFrame macro="">
      <xdr:nvGraphicFramePr>
        <xdr:cNvPr id="9833440" name="グラフ 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5</xdr:col>
      <xdr:colOff>238125</xdr:colOff>
      <xdr:row>65</xdr:row>
      <xdr:rowOff>0</xdr:rowOff>
    </xdr:from>
    <xdr:to>
      <xdr:col>9</xdr:col>
      <xdr:colOff>247650</xdr:colOff>
      <xdr:row>75</xdr:row>
      <xdr:rowOff>123825</xdr:rowOff>
    </xdr:to>
    <xdr:graphicFrame macro="">
      <xdr:nvGraphicFramePr>
        <xdr:cNvPr id="9833441" name="グラフ 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9</xdr:col>
      <xdr:colOff>304800</xdr:colOff>
      <xdr:row>64</xdr:row>
      <xdr:rowOff>142875</xdr:rowOff>
    </xdr:from>
    <xdr:to>
      <xdr:col>13</xdr:col>
      <xdr:colOff>0</xdr:colOff>
      <xdr:row>75</xdr:row>
      <xdr:rowOff>114300</xdr:rowOff>
    </xdr:to>
    <xdr:graphicFrame macro="">
      <xdr:nvGraphicFramePr>
        <xdr:cNvPr id="9833442" name="グラフ 9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628650</xdr:colOff>
      <xdr:row>64</xdr:row>
      <xdr:rowOff>142875</xdr:rowOff>
    </xdr:from>
    <xdr:to>
      <xdr:col>15</xdr:col>
      <xdr:colOff>66675</xdr:colOff>
      <xdr:row>75</xdr:row>
      <xdr:rowOff>114300</xdr:rowOff>
    </xdr:to>
    <xdr:graphicFrame macro="">
      <xdr:nvGraphicFramePr>
        <xdr:cNvPr id="9833443" name="グラフ 9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15</xdr:col>
      <xdr:colOff>0</xdr:colOff>
      <xdr:row>64</xdr:row>
      <xdr:rowOff>142875</xdr:rowOff>
    </xdr:from>
    <xdr:to>
      <xdr:col>16</xdr:col>
      <xdr:colOff>666750</xdr:colOff>
      <xdr:row>75</xdr:row>
      <xdr:rowOff>114300</xdr:rowOff>
    </xdr:to>
    <xdr:graphicFrame macro="">
      <xdr:nvGraphicFramePr>
        <xdr:cNvPr id="9833444" name="グラフ 9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oneCellAnchor>
    <xdr:from>
      <xdr:col>10</xdr:col>
      <xdr:colOff>228601</xdr:colOff>
      <xdr:row>22</xdr:row>
      <xdr:rowOff>47625</xdr:rowOff>
    </xdr:from>
    <xdr:ext cx="180968" cy="182289"/>
    <xdr:sp macro="" textlink="">
      <xdr:nvSpPr>
        <xdr:cNvPr id="97" name="Oval 96"/>
        <xdr:cNvSpPr>
          <a:spLocks noChangeAspect="1" noChangeArrowheads="1"/>
        </xdr:cNvSpPr>
      </xdr:nvSpPr>
      <xdr:spPr bwMode="auto">
        <a:xfrm>
          <a:off x="3972911" y="3404366"/>
          <a:ext cx="180968" cy="18228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139919</xdr:colOff>
      <xdr:row>38</xdr:row>
      <xdr:rowOff>84082</xdr:rowOff>
    </xdr:from>
    <xdr:ext cx="190500" cy="187779"/>
    <xdr:sp macro="" textlink="">
      <xdr:nvSpPr>
        <xdr:cNvPr id="98" name="Oval 97"/>
        <xdr:cNvSpPr>
          <a:spLocks noChangeAspect="1" noChangeArrowheads="1"/>
        </xdr:cNvSpPr>
      </xdr:nvSpPr>
      <xdr:spPr bwMode="auto">
        <a:xfrm>
          <a:off x="4633091" y="5858203"/>
          <a:ext cx="190500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0</xdr:colOff>
      <xdr:row>41</xdr:row>
      <xdr:rowOff>76200</xdr:rowOff>
    </xdr:from>
    <xdr:ext cx="190500" cy="187778"/>
    <xdr:sp macro="" textlink="">
      <xdr:nvSpPr>
        <xdr:cNvPr id="99" name="Oval 98"/>
        <xdr:cNvSpPr>
          <a:spLocks noChangeAspect="1" noChangeArrowheads="1"/>
        </xdr:cNvSpPr>
      </xdr:nvSpPr>
      <xdr:spPr bwMode="auto">
        <a:xfrm>
          <a:off x="3714750" y="6353175"/>
          <a:ext cx="190500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9</xdr:col>
      <xdr:colOff>136921</xdr:colOff>
      <xdr:row>36</xdr:row>
      <xdr:rowOff>92332</xdr:rowOff>
    </xdr:from>
    <xdr:ext cx="342613" cy="336680"/>
    <xdr:sp macro="" textlink="">
      <xdr:nvSpPr>
        <xdr:cNvPr id="100" name="Oval 99"/>
        <xdr:cNvSpPr>
          <a:spLocks noChangeAspect="1" noChangeArrowheads="1"/>
        </xdr:cNvSpPr>
      </xdr:nvSpPr>
      <xdr:spPr bwMode="auto">
        <a:xfrm>
          <a:off x="3480196" y="5607307"/>
          <a:ext cx="342613" cy="33668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342900</xdr:colOff>
      <xdr:row>42</xdr:row>
      <xdr:rowOff>76200</xdr:rowOff>
    </xdr:from>
    <xdr:ext cx="262618" cy="261257"/>
    <xdr:sp macro="" textlink="">
      <xdr:nvSpPr>
        <xdr:cNvPr id="101" name="Oval 100"/>
        <xdr:cNvSpPr>
          <a:spLocks noChangeAspect="1" noChangeArrowheads="1"/>
        </xdr:cNvSpPr>
      </xdr:nvSpPr>
      <xdr:spPr bwMode="auto">
        <a:xfrm>
          <a:off x="2571750" y="6505575"/>
          <a:ext cx="262618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295275</xdr:colOff>
      <xdr:row>53</xdr:row>
      <xdr:rowOff>19050</xdr:rowOff>
    </xdr:from>
    <xdr:ext cx="186418" cy="187778"/>
    <xdr:sp macro="" textlink="">
      <xdr:nvSpPr>
        <xdr:cNvPr id="102" name="Oval 101"/>
        <xdr:cNvSpPr>
          <a:spLocks noChangeAspect="1" noChangeArrowheads="1"/>
        </xdr:cNvSpPr>
      </xdr:nvSpPr>
      <xdr:spPr bwMode="auto">
        <a:xfrm>
          <a:off x="1038225" y="8124825"/>
          <a:ext cx="186418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247650</xdr:colOff>
      <xdr:row>34</xdr:row>
      <xdr:rowOff>57150</xdr:rowOff>
    </xdr:from>
    <xdr:ext cx="186418" cy="187778"/>
    <xdr:sp macro="" textlink="">
      <xdr:nvSpPr>
        <xdr:cNvPr id="103" name="Oval 102"/>
        <xdr:cNvSpPr>
          <a:spLocks noChangeAspect="1" noChangeArrowheads="1"/>
        </xdr:cNvSpPr>
      </xdr:nvSpPr>
      <xdr:spPr bwMode="auto">
        <a:xfrm>
          <a:off x="2476500" y="5267325"/>
          <a:ext cx="186418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95250</xdr:colOff>
      <xdr:row>29</xdr:row>
      <xdr:rowOff>133350</xdr:rowOff>
    </xdr:from>
    <xdr:ext cx="190500" cy="185057"/>
    <xdr:sp macro="" textlink="">
      <xdr:nvSpPr>
        <xdr:cNvPr id="104" name="Oval 105"/>
        <xdr:cNvSpPr>
          <a:spLocks noChangeAspect="1" noChangeArrowheads="1"/>
        </xdr:cNvSpPr>
      </xdr:nvSpPr>
      <xdr:spPr bwMode="auto">
        <a:xfrm>
          <a:off x="4552950" y="4581525"/>
          <a:ext cx="190500" cy="1850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374431</xdr:colOff>
      <xdr:row>6</xdr:row>
      <xdr:rowOff>95250</xdr:rowOff>
    </xdr:from>
    <xdr:ext cx="193303" cy="180647"/>
    <xdr:sp macro="" textlink="">
      <xdr:nvSpPr>
        <xdr:cNvPr id="105" name="Oval 106"/>
        <xdr:cNvSpPr>
          <a:spLocks noChangeAspect="1" noChangeArrowheads="1"/>
        </xdr:cNvSpPr>
      </xdr:nvSpPr>
      <xdr:spPr bwMode="auto">
        <a:xfrm>
          <a:off x="4460656" y="1038225"/>
          <a:ext cx="193303" cy="18064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285750</xdr:colOff>
      <xdr:row>39</xdr:row>
      <xdr:rowOff>76200</xdr:rowOff>
    </xdr:from>
    <xdr:ext cx="262618" cy="261257"/>
    <xdr:sp macro="" textlink="">
      <xdr:nvSpPr>
        <xdr:cNvPr id="106" name="Oval 122"/>
        <xdr:cNvSpPr>
          <a:spLocks noChangeAspect="1" noChangeArrowheads="1"/>
        </xdr:cNvSpPr>
      </xdr:nvSpPr>
      <xdr:spPr bwMode="auto">
        <a:xfrm>
          <a:off x="2514600" y="6048375"/>
          <a:ext cx="262618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196166</xdr:colOff>
      <xdr:row>38</xdr:row>
      <xdr:rowOff>110825</xdr:rowOff>
    </xdr:from>
    <xdr:ext cx="154454" cy="179944"/>
    <xdr:sp macro="" textlink="">
      <xdr:nvSpPr>
        <xdr:cNvPr id="107" name="Text Box 123"/>
        <xdr:cNvSpPr txBox="1">
          <a:spLocks noChangeArrowheads="1"/>
        </xdr:cNvSpPr>
      </xdr:nvSpPr>
      <xdr:spPr bwMode="auto">
        <a:xfrm>
          <a:off x="2425016" y="5930600"/>
          <a:ext cx="164107" cy="20835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姫路</a:t>
          </a:r>
        </a:p>
      </xdr:txBody>
    </xdr:sp>
    <xdr:clientData/>
  </xdr:oneCellAnchor>
  <xdr:oneCellAnchor>
    <xdr:from>
      <xdr:col>7</xdr:col>
      <xdr:colOff>262430</xdr:colOff>
      <xdr:row>41</xdr:row>
      <xdr:rowOff>8868</xdr:rowOff>
    </xdr:from>
    <xdr:ext cx="156487" cy="124087"/>
    <xdr:sp macro="" textlink="">
      <xdr:nvSpPr>
        <xdr:cNvPr id="108" name="Text Box 124"/>
        <xdr:cNvSpPr txBox="1">
          <a:spLocks noChangeArrowheads="1"/>
        </xdr:cNvSpPr>
      </xdr:nvSpPr>
      <xdr:spPr bwMode="auto">
        <a:xfrm>
          <a:off x="2883447" y="6236247"/>
          <a:ext cx="166267" cy="12408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0" anchor="t" upright="1">
          <a:spAutoFit/>
        </a:bodyPr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関空</a:t>
          </a:r>
        </a:p>
      </xdr:txBody>
    </xdr:sp>
    <xdr:clientData/>
  </xdr:oneCellAnchor>
  <xdr:twoCellAnchor>
    <xdr:from>
      <xdr:col>0</xdr:col>
      <xdr:colOff>9525</xdr:colOff>
      <xdr:row>3</xdr:row>
      <xdr:rowOff>19050</xdr:rowOff>
    </xdr:from>
    <xdr:to>
      <xdr:col>4</xdr:col>
      <xdr:colOff>314325</xdr:colOff>
      <xdr:row>15</xdr:row>
      <xdr:rowOff>19050</xdr:rowOff>
    </xdr:to>
    <xdr:graphicFrame macro="">
      <xdr:nvGraphicFramePr>
        <xdr:cNvPr id="9833457" name="グラフ 1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oneCellAnchor>
    <xdr:from>
      <xdr:col>11</xdr:col>
      <xdr:colOff>245613</xdr:colOff>
      <xdr:row>25</xdr:row>
      <xdr:rowOff>91966</xdr:rowOff>
    </xdr:from>
    <xdr:ext cx="338555" cy="336800"/>
    <xdr:sp macro="" textlink="">
      <xdr:nvSpPr>
        <xdr:cNvPr id="110" name="Oval 126"/>
        <xdr:cNvSpPr>
          <a:spLocks noChangeAspect="1" noChangeArrowheads="1"/>
        </xdr:cNvSpPr>
      </xdr:nvSpPr>
      <xdr:spPr bwMode="auto">
        <a:xfrm>
          <a:off x="4364354" y="3901966"/>
          <a:ext cx="338555" cy="33680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276225</xdr:colOff>
      <xdr:row>19</xdr:row>
      <xdr:rowOff>57150</xdr:rowOff>
    </xdr:from>
    <xdr:ext cx="224518" cy="216354"/>
    <xdr:sp macro="" textlink="">
      <xdr:nvSpPr>
        <xdr:cNvPr id="111" name="Oval 127"/>
        <xdr:cNvSpPr>
          <a:spLocks noChangeAspect="1" noChangeArrowheads="1"/>
        </xdr:cNvSpPr>
      </xdr:nvSpPr>
      <xdr:spPr bwMode="auto">
        <a:xfrm>
          <a:off x="4362450" y="2981325"/>
          <a:ext cx="224518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180976</xdr:colOff>
      <xdr:row>25</xdr:row>
      <xdr:rowOff>57150</xdr:rowOff>
    </xdr:from>
    <xdr:ext cx="240634" cy="231884"/>
    <xdr:sp macro="" textlink="">
      <xdr:nvSpPr>
        <xdr:cNvPr id="112" name="Oval 128"/>
        <xdr:cNvSpPr>
          <a:spLocks noChangeAspect="1" noChangeArrowheads="1"/>
        </xdr:cNvSpPr>
      </xdr:nvSpPr>
      <xdr:spPr bwMode="auto">
        <a:xfrm>
          <a:off x="3925286" y="3867150"/>
          <a:ext cx="240634" cy="23188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9</xdr:col>
      <xdr:colOff>171450</xdr:colOff>
      <xdr:row>39</xdr:row>
      <xdr:rowOff>47625</xdr:rowOff>
    </xdr:from>
    <xdr:to>
      <xdr:col>10</xdr:col>
      <xdr:colOff>228600</xdr:colOff>
      <xdr:row>40</xdr:row>
      <xdr:rowOff>9525</xdr:rowOff>
    </xdr:to>
    <xdr:sp macro="" textlink="">
      <xdr:nvSpPr>
        <xdr:cNvPr id="113" name="Text Box 129"/>
        <xdr:cNvSpPr txBox="1">
          <a:spLocks noChangeArrowheads="1"/>
        </xdr:cNvSpPr>
      </xdr:nvSpPr>
      <xdr:spPr bwMode="auto">
        <a:xfrm>
          <a:off x="3514725" y="6019800"/>
          <a:ext cx="428625" cy="1143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中部空港</a:t>
          </a:r>
        </a:p>
      </xdr:txBody>
    </xdr:sp>
    <xdr:clientData/>
  </xdr:twoCellAnchor>
  <xdr:oneCellAnchor>
    <xdr:from>
      <xdr:col>8</xdr:col>
      <xdr:colOff>152400</xdr:colOff>
      <xdr:row>41</xdr:row>
      <xdr:rowOff>47076</xdr:rowOff>
    </xdr:from>
    <xdr:ext cx="172355" cy="155985"/>
    <xdr:sp macro="" textlink="">
      <xdr:nvSpPr>
        <xdr:cNvPr id="114" name="Text Box 130"/>
        <xdr:cNvSpPr txBox="1">
          <a:spLocks noChangeArrowheads="1"/>
        </xdr:cNvSpPr>
      </xdr:nvSpPr>
      <xdr:spPr bwMode="auto">
        <a:xfrm>
          <a:off x="3124200" y="6324051"/>
          <a:ext cx="172355" cy="16573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大阪</a:t>
          </a:r>
        </a:p>
      </xdr:txBody>
    </xdr:sp>
    <xdr:clientData/>
  </xdr:oneCellAnchor>
  <xdr:oneCellAnchor>
    <xdr:from>
      <xdr:col>5</xdr:col>
      <xdr:colOff>121443</xdr:colOff>
      <xdr:row>39</xdr:row>
      <xdr:rowOff>88186</xdr:rowOff>
    </xdr:from>
    <xdr:ext cx="155940" cy="179536"/>
    <xdr:sp macro="" textlink="">
      <xdr:nvSpPr>
        <xdr:cNvPr id="115" name="Text Box 131"/>
        <xdr:cNvSpPr txBox="1">
          <a:spLocks noChangeArrowheads="1"/>
        </xdr:cNvSpPr>
      </xdr:nvSpPr>
      <xdr:spPr bwMode="auto">
        <a:xfrm>
          <a:off x="1978818" y="6060361"/>
          <a:ext cx="165686" cy="20788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="wordArtVertRtl" wrap="none" lIns="18288" tIns="0" rIns="18288" bIns="0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尾道</a:t>
          </a:r>
        </a:p>
      </xdr:txBody>
    </xdr:sp>
    <xdr:clientData/>
  </xdr:oneCellAnchor>
  <xdr:oneCellAnchor>
    <xdr:from>
      <xdr:col>1</xdr:col>
      <xdr:colOff>295275</xdr:colOff>
      <xdr:row>45</xdr:row>
      <xdr:rowOff>15349</xdr:rowOff>
    </xdr:from>
    <xdr:ext cx="172355" cy="156527"/>
    <xdr:sp macro="" textlink="">
      <xdr:nvSpPr>
        <xdr:cNvPr id="116" name="Text Box 132"/>
        <xdr:cNvSpPr txBox="1">
          <a:spLocks noChangeArrowheads="1"/>
        </xdr:cNvSpPr>
      </xdr:nvSpPr>
      <xdr:spPr bwMode="auto">
        <a:xfrm>
          <a:off x="668948" y="6968599"/>
          <a:ext cx="172355" cy="1369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0" bIns="18288" anchor="ctr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福岡</a:t>
          </a:r>
        </a:p>
      </xdr:txBody>
    </xdr:sp>
    <xdr:clientData/>
  </xdr:oneCellAnchor>
  <xdr:twoCellAnchor>
    <xdr:from>
      <xdr:col>10</xdr:col>
      <xdr:colOff>312641</xdr:colOff>
      <xdr:row>27</xdr:row>
      <xdr:rowOff>133761</xdr:rowOff>
    </xdr:from>
    <xdr:to>
      <xdr:col>11</xdr:col>
      <xdr:colOff>276923</xdr:colOff>
      <xdr:row>28</xdr:row>
      <xdr:rowOff>127930</xdr:rowOff>
    </xdr:to>
    <xdr:sp macro="" textlink="">
      <xdr:nvSpPr>
        <xdr:cNvPr id="117" name="Text Box 133"/>
        <xdr:cNvSpPr txBox="1">
          <a:spLocks noChangeArrowheads="1"/>
        </xdr:cNvSpPr>
      </xdr:nvSpPr>
      <xdr:spPr bwMode="auto">
        <a:xfrm>
          <a:off x="4027391" y="4277136"/>
          <a:ext cx="335757" cy="146569"/>
        </a:xfrm>
        <a:prstGeom prst="rect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>
          <a:noFill/>
        </a:ln>
        <a:extLs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新潟</a:t>
          </a:r>
        </a:p>
      </xdr:txBody>
    </xdr:sp>
    <xdr:clientData/>
  </xdr:twoCellAnchor>
  <xdr:oneCellAnchor>
    <xdr:from>
      <xdr:col>2</xdr:col>
      <xdr:colOff>295275</xdr:colOff>
      <xdr:row>58</xdr:row>
      <xdr:rowOff>62632</xdr:rowOff>
    </xdr:from>
    <xdr:ext cx="242588" cy="189510"/>
    <xdr:sp macro="" textlink="">
      <xdr:nvSpPr>
        <xdr:cNvPr id="118" name="Text Box 134"/>
        <xdr:cNvSpPr txBox="1">
          <a:spLocks noChangeArrowheads="1"/>
        </xdr:cNvSpPr>
      </xdr:nvSpPr>
      <xdr:spPr bwMode="auto">
        <a:xfrm>
          <a:off x="1038225" y="8930407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中城</a:t>
          </a:r>
        </a:p>
      </xdr:txBody>
    </xdr:sp>
    <xdr:clientData/>
  </xdr:oneCellAnchor>
  <xdr:twoCellAnchor>
    <xdr:from>
      <xdr:col>12</xdr:col>
      <xdr:colOff>676275</xdr:colOff>
      <xdr:row>10</xdr:row>
      <xdr:rowOff>66675</xdr:rowOff>
    </xdr:from>
    <xdr:to>
      <xdr:col>14</xdr:col>
      <xdr:colOff>638175</xdr:colOff>
      <xdr:row>20</xdr:row>
      <xdr:rowOff>9525</xdr:rowOff>
    </xdr:to>
    <xdr:graphicFrame macro="">
      <xdr:nvGraphicFramePr>
        <xdr:cNvPr id="9833467" name="グラフ 13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12</xdr:col>
      <xdr:colOff>619125</xdr:colOff>
      <xdr:row>22</xdr:row>
      <xdr:rowOff>0</xdr:rowOff>
    </xdr:from>
    <xdr:to>
      <xdr:col>14</xdr:col>
      <xdr:colOff>561975</xdr:colOff>
      <xdr:row>31</xdr:row>
      <xdr:rowOff>28575</xdr:rowOff>
    </xdr:to>
    <xdr:graphicFrame macro="">
      <xdr:nvGraphicFramePr>
        <xdr:cNvPr id="9833468" name="グラフ 13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  <xdr:twoCellAnchor>
    <xdr:from>
      <xdr:col>13</xdr:col>
      <xdr:colOff>9525</xdr:colOff>
      <xdr:row>31</xdr:row>
      <xdr:rowOff>95250</xdr:rowOff>
    </xdr:from>
    <xdr:to>
      <xdr:col>14</xdr:col>
      <xdr:colOff>590550</xdr:colOff>
      <xdr:row>39</xdr:row>
      <xdr:rowOff>123825</xdr:rowOff>
    </xdr:to>
    <xdr:graphicFrame macro="">
      <xdr:nvGraphicFramePr>
        <xdr:cNvPr id="9833469" name="グラフ 13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twoCellAnchor>
  <xdr:twoCellAnchor>
    <xdr:from>
      <xdr:col>12</xdr:col>
      <xdr:colOff>47625</xdr:colOff>
      <xdr:row>40</xdr:row>
      <xdr:rowOff>66675</xdr:rowOff>
    </xdr:from>
    <xdr:to>
      <xdr:col>13</xdr:col>
      <xdr:colOff>638175</xdr:colOff>
      <xdr:row>50</xdr:row>
      <xdr:rowOff>66675</xdr:rowOff>
    </xdr:to>
    <xdr:graphicFrame macro="">
      <xdr:nvGraphicFramePr>
        <xdr:cNvPr id="9833470" name="グラフ 13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twoCellAnchor>
  <xdr:twoCellAnchor>
    <xdr:from>
      <xdr:col>8</xdr:col>
      <xdr:colOff>285750</xdr:colOff>
      <xdr:row>45</xdr:row>
      <xdr:rowOff>0</xdr:rowOff>
    </xdr:from>
    <xdr:to>
      <xdr:col>12</xdr:col>
      <xdr:colOff>76200</xdr:colOff>
      <xdr:row>53</xdr:row>
      <xdr:rowOff>57150</xdr:rowOff>
    </xdr:to>
    <xdr:graphicFrame macro="">
      <xdr:nvGraphicFramePr>
        <xdr:cNvPr id="9833471" name="グラフ 13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twoCellAnchor>
  <xdr:twoCellAnchor>
    <xdr:from>
      <xdr:col>5</xdr:col>
      <xdr:colOff>104775</xdr:colOff>
      <xdr:row>48</xdr:row>
      <xdr:rowOff>57150</xdr:rowOff>
    </xdr:from>
    <xdr:to>
      <xdr:col>9</xdr:col>
      <xdr:colOff>0</xdr:colOff>
      <xdr:row>57</xdr:row>
      <xdr:rowOff>85725</xdr:rowOff>
    </xdr:to>
    <xdr:graphicFrame macro="">
      <xdr:nvGraphicFramePr>
        <xdr:cNvPr id="9966592" name="グラフ 14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twoCellAnchor>
  <xdr:twoCellAnchor>
    <xdr:from>
      <xdr:col>0</xdr:col>
      <xdr:colOff>0</xdr:colOff>
      <xdr:row>30</xdr:row>
      <xdr:rowOff>104775</xdr:rowOff>
    </xdr:from>
    <xdr:to>
      <xdr:col>3</xdr:col>
      <xdr:colOff>190500</xdr:colOff>
      <xdr:row>39</xdr:row>
      <xdr:rowOff>133350</xdr:rowOff>
    </xdr:to>
    <xdr:graphicFrame macro="">
      <xdr:nvGraphicFramePr>
        <xdr:cNvPr id="9966593" name="グラフ 14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twoCellAnchor>
  <xdr:twoCellAnchor>
    <xdr:from>
      <xdr:col>2</xdr:col>
      <xdr:colOff>342900</xdr:colOff>
      <xdr:row>25</xdr:row>
      <xdr:rowOff>104775</xdr:rowOff>
    </xdr:from>
    <xdr:to>
      <xdr:col>6</xdr:col>
      <xdr:colOff>123825</xdr:colOff>
      <xdr:row>34</xdr:row>
      <xdr:rowOff>76200</xdr:rowOff>
    </xdr:to>
    <xdr:graphicFrame macro="">
      <xdr:nvGraphicFramePr>
        <xdr:cNvPr id="9966594" name="グラフ 14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twoCellAnchor>
  <xdr:twoCellAnchor>
    <xdr:from>
      <xdr:col>5</xdr:col>
      <xdr:colOff>352425</xdr:colOff>
      <xdr:row>21</xdr:row>
      <xdr:rowOff>85725</xdr:rowOff>
    </xdr:from>
    <xdr:to>
      <xdr:col>9</xdr:col>
      <xdr:colOff>142875</xdr:colOff>
      <xdr:row>30</xdr:row>
      <xdr:rowOff>9525</xdr:rowOff>
    </xdr:to>
    <xdr:graphicFrame macro="">
      <xdr:nvGraphicFramePr>
        <xdr:cNvPr id="9966595" name="グラフ 14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  <xdr:twoCellAnchor>
    <xdr:from>
      <xdr:col>4</xdr:col>
      <xdr:colOff>85725</xdr:colOff>
      <xdr:row>56</xdr:row>
      <xdr:rowOff>95250</xdr:rowOff>
    </xdr:from>
    <xdr:to>
      <xdr:col>7</xdr:col>
      <xdr:colOff>161925</xdr:colOff>
      <xdr:row>64</xdr:row>
      <xdr:rowOff>133350</xdr:rowOff>
    </xdr:to>
    <xdr:graphicFrame macro="">
      <xdr:nvGraphicFramePr>
        <xdr:cNvPr id="9966596" name="グラフ 14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4"/>
        </a:graphicData>
      </a:graphic>
    </xdr:graphicFrame>
    <xdr:clientData/>
  </xdr:twoCellAnchor>
  <xdr:twoCellAnchor>
    <xdr:from>
      <xdr:col>1</xdr:col>
      <xdr:colOff>295275</xdr:colOff>
      <xdr:row>62</xdr:row>
      <xdr:rowOff>95250</xdr:rowOff>
    </xdr:from>
    <xdr:to>
      <xdr:col>5</xdr:col>
      <xdr:colOff>28575</xdr:colOff>
      <xdr:row>71</xdr:row>
      <xdr:rowOff>85725</xdr:rowOff>
    </xdr:to>
    <xdr:graphicFrame macro="">
      <xdr:nvGraphicFramePr>
        <xdr:cNvPr id="9966597" name="グラフ 14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5"/>
        </a:graphicData>
      </a:graphic>
    </xdr:graphicFrame>
    <xdr:clientData/>
  </xdr:twoCellAnchor>
  <xdr:twoCellAnchor>
    <xdr:from>
      <xdr:col>5</xdr:col>
      <xdr:colOff>66675</xdr:colOff>
      <xdr:row>3</xdr:row>
      <xdr:rowOff>0</xdr:rowOff>
    </xdr:from>
    <xdr:to>
      <xdr:col>8</xdr:col>
      <xdr:colOff>228600</xdr:colOff>
      <xdr:row>11</xdr:row>
      <xdr:rowOff>19050</xdr:rowOff>
    </xdr:to>
    <xdr:graphicFrame macro="">
      <xdr:nvGraphicFramePr>
        <xdr:cNvPr id="9966598" name="グラフ 14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6"/>
        </a:graphicData>
      </a:graphic>
    </xdr:graphicFrame>
    <xdr:clientData/>
  </xdr:twoCellAnchor>
  <xdr:oneCellAnchor>
    <xdr:from>
      <xdr:col>9</xdr:col>
      <xdr:colOff>257175</xdr:colOff>
      <xdr:row>13</xdr:row>
      <xdr:rowOff>9525</xdr:rowOff>
    </xdr:from>
    <xdr:ext cx="186418" cy="187778"/>
    <xdr:sp macro="" textlink="">
      <xdr:nvSpPr>
        <xdr:cNvPr id="131" name="Oval 147"/>
        <xdr:cNvSpPr>
          <a:spLocks noChangeAspect="1" noChangeArrowheads="1"/>
        </xdr:cNvSpPr>
      </xdr:nvSpPr>
      <xdr:spPr bwMode="auto">
        <a:xfrm>
          <a:off x="3600450" y="2019300"/>
          <a:ext cx="186418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133350</xdr:colOff>
      <xdr:row>41</xdr:row>
      <xdr:rowOff>19050</xdr:rowOff>
    </xdr:from>
    <xdr:ext cx="228600" cy="216353"/>
    <xdr:sp macro="" textlink="">
      <xdr:nvSpPr>
        <xdr:cNvPr id="132" name="Oval 150"/>
        <xdr:cNvSpPr>
          <a:spLocks noChangeAspect="1" noChangeArrowheads="1"/>
        </xdr:cNvSpPr>
      </xdr:nvSpPr>
      <xdr:spPr bwMode="auto">
        <a:xfrm>
          <a:off x="3105150" y="6296025"/>
          <a:ext cx="228600" cy="21635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71436</xdr:colOff>
      <xdr:row>43</xdr:row>
      <xdr:rowOff>51915</xdr:rowOff>
    </xdr:from>
    <xdr:ext cx="270149" cy="267180"/>
    <xdr:sp macro="" textlink="">
      <xdr:nvSpPr>
        <xdr:cNvPr id="133" name="Oval 151"/>
        <xdr:cNvSpPr>
          <a:spLocks noChangeAspect="1" noChangeArrowheads="1"/>
        </xdr:cNvSpPr>
      </xdr:nvSpPr>
      <xdr:spPr bwMode="auto">
        <a:xfrm>
          <a:off x="3043236" y="6633690"/>
          <a:ext cx="270149" cy="26718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304800</xdr:colOff>
      <xdr:row>45</xdr:row>
      <xdr:rowOff>85725</xdr:rowOff>
    </xdr:from>
    <xdr:ext cx="186418" cy="187779"/>
    <xdr:sp macro="" textlink="">
      <xdr:nvSpPr>
        <xdr:cNvPr id="134" name="Oval 152"/>
        <xdr:cNvSpPr>
          <a:spLocks noChangeAspect="1" noChangeArrowheads="1"/>
        </xdr:cNvSpPr>
      </xdr:nvSpPr>
      <xdr:spPr bwMode="auto">
        <a:xfrm>
          <a:off x="2533650" y="6972300"/>
          <a:ext cx="186418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7</xdr:col>
      <xdr:colOff>110687</xdr:colOff>
      <xdr:row>45</xdr:row>
      <xdr:rowOff>103133</xdr:rowOff>
    </xdr:from>
    <xdr:to>
      <xdr:col>8</xdr:col>
      <xdr:colOff>196412</xdr:colOff>
      <xdr:row>46</xdr:row>
      <xdr:rowOff>93608</xdr:rowOff>
    </xdr:to>
    <xdr:sp macro="" textlink="">
      <xdr:nvSpPr>
        <xdr:cNvPr id="135" name="Text Box 153"/>
        <xdr:cNvSpPr txBox="1">
          <a:spLocks noChangeArrowheads="1"/>
        </xdr:cNvSpPr>
      </xdr:nvSpPr>
      <xdr:spPr bwMode="auto">
        <a:xfrm>
          <a:off x="2711012" y="6989708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五本部</a:t>
          </a:r>
        </a:p>
      </xdr:txBody>
    </xdr:sp>
    <xdr:clientData/>
  </xdr:twoCellAnchor>
  <xdr:oneCellAnchor>
    <xdr:from>
      <xdr:col>3</xdr:col>
      <xdr:colOff>354725</xdr:colOff>
      <xdr:row>40</xdr:row>
      <xdr:rowOff>151085</xdr:rowOff>
    </xdr:from>
    <xdr:ext cx="314684" cy="308883"/>
    <xdr:sp macro="" textlink="">
      <xdr:nvSpPr>
        <xdr:cNvPr id="136" name="Oval 154"/>
        <xdr:cNvSpPr>
          <a:spLocks noChangeAspect="1" noChangeArrowheads="1"/>
        </xdr:cNvSpPr>
      </xdr:nvSpPr>
      <xdr:spPr bwMode="auto">
        <a:xfrm>
          <a:off x="1478018" y="6227378"/>
          <a:ext cx="314684" cy="30888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47502</xdr:colOff>
      <xdr:row>41</xdr:row>
      <xdr:rowOff>4933</xdr:rowOff>
    </xdr:from>
    <xdr:ext cx="172355" cy="138244"/>
    <xdr:sp macro="" textlink="">
      <xdr:nvSpPr>
        <xdr:cNvPr id="137" name="Text Box 155"/>
        <xdr:cNvSpPr txBox="1">
          <a:spLocks noChangeArrowheads="1"/>
        </xdr:cNvSpPr>
      </xdr:nvSpPr>
      <xdr:spPr bwMode="auto">
        <a:xfrm>
          <a:off x="1545226" y="6232312"/>
          <a:ext cx="172355" cy="1184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00" mc:Ignorable="a14" a14:legacySpreadsheetColorIndex="13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0" rIns="0" bIns="18288" anchor="b" upright="1">
          <a:spAutoFit/>
        </a:bodyPr>
        <a:lstStyle/>
        <a:p>
          <a:pPr algn="l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広島</a:t>
          </a:r>
        </a:p>
      </xdr:txBody>
    </xdr:sp>
    <xdr:clientData/>
  </xdr:oneCellAnchor>
  <xdr:oneCellAnchor>
    <xdr:from>
      <xdr:col>1</xdr:col>
      <xdr:colOff>367862</xdr:colOff>
      <xdr:row>44</xdr:row>
      <xdr:rowOff>41056</xdr:rowOff>
    </xdr:from>
    <xdr:ext cx="304800" cy="299358"/>
    <xdr:sp macro="" textlink="">
      <xdr:nvSpPr>
        <xdr:cNvPr id="138" name="Oval 156"/>
        <xdr:cNvSpPr>
          <a:spLocks noChangeAspect="1" noChangeArrowheads="1"/>
        </xdr:cNvSpPr>
      </xdr:nvSpPr>
      <xdr:spPr bwMode="auto">
        <a:xfrm>
          <a:off x="739337" y="6775231"/>
          <a:ext cx="304800" cy="29935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276224</xdr:colOff>
      <xdr:row>45</xdr:row>
      <xdr:rowOff>124806</xdr:rowOff>
    </xdr:from>
    <xdr:ext cx="265509" cy="255853"/>
    <xdr:sp macro="" textlink="">
      <xdr:nvSpPr>
        <xdr:cNvPr id="139" name="Oval 157"/>
        <xdr:cNvSpPr>
          <a:spLocks noChangeAspect="1" noChangeArrowheads="1"/>
        </xdr:cNvSpPr>
      </xdr:nvSpPr>
      <xdr:spPr bwMode="auto">
        <a:xfrm>
          <a:off x="1019174" y="7011381"/>
          <a:ext cx="265509" cy="25585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98535</xdr:colOff>
      <xdr:row>41</xdr:row>
      <xdr:rowOff>25408</xdr:rowOff>
    </xdr:from>
    <xdr:ext cx="287907" cy="273949"/>
    <xdr:sp macro="" textlink="">
      <xdr:nvSpPr>
        <xdr:cNvPr id="140" name="Oval 158"/>
        <xdr:cNvSpPr>
          <a:spLocks noChangeAspect="1" noChangeArrowheads="1"/>
        </xdr:cNvSpPr>
      </xdr:nvSpPr>
      <xdr:spPr bwMode="auto">
        <a:xfrm>
          <a:off x="1212960" y="6302383"/>
          <a:ext cx="287907" cy="27394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85725</xdr:colOff>
      <xdr:row>39</xdr:row>
      <xdr:rowOff>76200</xdr:rowOff>
    </xdr:from>
    <xdr:ext cx="219075" cy="216353"/>
    <xdr:sp macro="" textlink="">
      <xdr:nvSpPr>
        <xdr:cNvPr id="141" name="Oval 159"/>
        <xdr:cNvSpPr>
          <a:spLocks noChangeAspect="1" noChangeArrowheads="1"/>
        </xdr:cNvSpPr>
      </xdr:nvSpPr>
      <xdr:spPr bwMode="auto">
        <a:xfrm>
          <a:off x="1571625" y="6048375"/>
          <a:ext cx="219075" cy="21635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243053</xdr:colOff>
      <xdr:row>47</xdr:row>
      <xdr:rowOff>141440</xdr:rowOff>
    </xdr:from>
    <xdr:ext cx="362466" cy="361124"/>
    <xdr:sp macro="" textlink="">
      <xdr:nvSpPr>
        <xdr:cNvPr id="142" name="Oval 160"/>
        <xdr:cNvSpPr>
          <a:spLocks noChangeAspect="1" noChangeArrowheads="1"/>
        </xdr:cNvSpPr>
      </xdr:nvSpPr>
      <xdr:spPr bwMode="auto">
        <a:xfrm>
          <a:off x="986003" y="7332815"/>
          <a:ext cx="362466" cy="36112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581025</xdr:colOff>
      <xdr:row>10</xdr:row>
      <xdr:rowOff>47625</xdr:rowOff>
    </xdr:from>
    <xdr:ext cx="223157" cy="216354"/>
    <xdr:sp macro="" textlink="">
      <xdr:nvSpPr>
        <xdr:cNvPr id="143" name="Oval 161"/>
        <xdr:cNvSpPr>
          <a:spLocks noChangeAspect="1" noChangeArrowheads="1"/>
        </xdr:cNvSpPr>
      </xdr:nvSpPr>
      <xdr:spPr bwMode="auto">
        <a:xfrm>
          <a:off x="5038725" y="1600200"/>
          <a:ext cx="223157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152400</xdr:colOff>
      <xdr:row>22</xdr:row>
      <xdr:rowOff>47625</xdr:rowOff>
    </xdr:from>
    <xdr:ext cx="228600" cy="216353"/>
    <xdr:sp macro="" textlink="">
      <xdr:nvSpPr>
        <xdr:cNvPr id="144" name="Oval 163"/>
        <xdr:cNvSpPr>
          <a:spLocks noChangeAspect="1" noChangeArrowheads="1"/>
        </xdr:cNvSpPr>
      </xdr:nvSpPr>
      <xdr:spPr bwMode="auto">
        <a:xfrm>
          <a:off x="4610100" y="3429000"/>
          <a:ext cx="228600" cy="21635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257175</xdr:colOff>
      <xdr:row>32</xdr:row>
      <xdr:rowOff>142447</xdr:rowOff>
    </xdr:from>
    <xdr:ext cx="288050" cy="272619"/>
    <xdr:sp macro="" textlink="">
      <xdr:nvSpPr>
        <xdr:cNvPr id="145" name="Oval 164"/>
        <xdr:cNvSpPr>
          <a:spLocks noChangeAspect="1" noChangeArrowheads="1"/>
        </xdr:cNvSpPr>
      </xdr:nvSpPr>
      <xdr:spPr bwMode="auto">
        <a:xfrm>
          <a:off x="4714875" y="5047822"/>
          <a:ext cx="288050" cy="27261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333375</xdr:colOff>
      <xdr:row>37</xdr:row>
      <xdr:rowOff>142875</xdr:rowOff>
    </xdr:from>
    <xdr:ext cx="234042" cy="232683"/>
    <xdr:sp macro="" textlink="">
      <xdr:nvSpPr>
        <xdr:cNvPr id="146" name="Oval 165"/>
        <xdr:cNvSpPr>
          <a:spLocks noChangeAspect="1" noChangeArrowheads="1"/>
        </xdr:cNvSpPr>
      </xdr:nvSpPr>
      <xdr:spPr bwMode="auto">
        <a:xfrm>
          <a:off x="4048125" y="5810250"/>
          <a:ext cx="234042" cy="23268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104775</xdr:colOff>
      <xdr:row>36</xdr:row>
      <xdr:rowOff>114300</xdr:rowOff>
    </xdr:from>
    <xdr:ext cx="262617" cy="261257"/>
    <xdr:sp macro="" textlink="">
      <xdr:nvSpPr>
        <xdr:cNvPr id="147" name="Oval 166"/>
        <xdr:cNvSpPr>
          <a:spLocks noChangeAspect="1" noChangeArrowheads="1"/>
        </xdr:cNvSpPr>
      </xdr:nvSpPr>
      <xdr:spPr bwMode="auto">
        <a:xfrm>
          <a:off x="3819525" y="5629275"/>
          <a:ext cx="262617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5</xdr:col>
      <xdr:colOff>114958</xdr:colOff>
      <xdr:row>40</xdr:row>
      <xdr:rowOff>151085</xdr:rowOff>
    </xdr:from>
    <xdr:ext cx="234512" cy="233339"/>
    <xdr:sp macro="" textlink="">
      <xdr:nvSpPr>
        <xdr:cNvPr id="148" name="Oval 167"/>
        <xdr:cNvSpPr>
          <a:spLocks noChangeAspect="1" noChangeArrowheads="1"/>
        </xdr:cNvSpPr>
      </xdr:nvSpPr>
      <xdr:spPr bwMode="auto">
        <a:xfrm>
          <a:off x="1987113" y="6227378"/>
          <a:ext cx="234512" cy="23333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253562</xdr:colOff>
      <xdr:row>41</xdr:row>
      <xdr:rowOff>15777</xdr:rowOff>
    </xdr:from>
    <xdr:ext cx="291662" cy="290150"/>
    <xdr:sp macro="" textlink="">
      <xdr:nvSpPr>
        <xdr:cNvPr id="149" name="Oval 168"/>
        <xdr:cNvSpPr>
          <a:spLocks noChangeAspect="1" noChangeArrowheads="1"/>
        </xdr:cNvSpPr>
      </xdr:nvSpPr>
      <xdr:spPr bwMode="auto">
        <a:xfrm>
          <a:off x="1751286" y="6243156"/>
          <a:ext cx="291662" cy="29015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5</xdr:col>
      <xdr:colOff>133350</xdr:colOff>
      <xdr:row>42</xdr:row>
      <xdr:rowOff>104775</xdr:rowOff>
    </xdr:from>
    <xdr:ext cx="234043" cy="232682"/>
    <xdr:sp macro="" textlink="">
      <xdr:nvSpPr>
        <xdr:cNvPr id="150" name="Oval 169"/>
        <xdr:cNvSpPr>
          <a:spLocks noChangeAspect="1" noChangeArrowheads="1"/>
        </xdr:cNvSpPr>
      </xdr:nvSpPr>
      <xdr:spPr bwMode="auto">
        <a:xfrm>
          <a:off x="1990725" y="6534150"/>
          <a:ext cx="234043" cy="23268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285750</xdr:colOff>
      <xdr:row>45</xdr:row>
      <xdr:rowOff>57150</xdr:rowOff>
    </xdr:from>
    <xdr:ext cx="224518" cy="216354"/>
    <xdr:sp macro="" textlink="">
      <xdr:nvSpPr>
        <xdr:cNvPr id="151" name="Oval 170"/>
        <xdr:cNvSpPr>
          <a:spLocks noChangeAspect="1" noChangeArrowheads="1"/>
        </xdr:cNvSpPr>
      </xdr:nvSpPr>
      <xdr:spPr bwMode="auto">
        <a:xfrm>
          <a:off x="1771650" y="6943725"/>
          <a:ext cx="224518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209550</xdr:colOff>
      <xdr:row>43</xdr:row>
      <xdr:rowOff>142875</xdr:rowOff>
    </xdr:from>
    <xdr:ext cx="224518" cy="213632"/>
    <xdr:sp macro="" textlink="">
      <xdr:nvSpPr>
        <xdr:cNvPr id="152" name="Oval 171"/>
        <xdr:cNvSpPr>
          <a:spLocks noChangeAspect="1" noChangeArrowheads="1"/>
        </xdr:cNvSpPr>
      </xdr:nvSpPr>
      <xdr:spPr bwMode="auto">
        <a:xfrm>
          <a:off x="952500" y="6724650"/>
          <a:ext cx="224518" cy="2136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266700</xdr:colOff>
      <xdr:row>35</xdr:row>
      <xdr:rowOff>55493</xdr:rowOff>
    </xdr:from>
    <xdr:ext cx="357352" cy="355273"/>
    <xdr:sp macro="" textlink="">
      <xdr:nvSpPr>
        <xdr:cNvPr id="153" name="Oval 172"/>
        <xdr:cNvSpPr>
          <a:spLocks noChangeAspect="1" noChangeArrowheads="1"/>
        </xdr:cNvSpPr>
      </xdr:nvSpPr>
      <xdr:spPr bwMode="auto">
        <a:xfrm>
          <a:off x="2887717" y="5376355"/>
          <a:ext cx="357352" cy="35527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142875</xdr:colOff>
      <xdr:row>56</xdr:row>
      <xdr:rowOff>0</xdr:rowOff>
    </xdr:from>
    <xdr:ext cx="219075" cy="216354"/>
    <xdr:sp macro="" textlink="">
      <xdr:nvSpPr>
        <xdr:cNvPr id="154" name="Oval 173"/>
        <xdr:cNvSpPr>
          <a:spLocks noChangeAspect="1" noChangeArrowheads="1"/>
        </xdr:cNvSpPr>
      </xdr:nvSpPr>
      <xdr:spPr bwMode="auto">
        <a:xfrm>
          <a:off x="885825" y="8562975"/>
          <a:ext cx="219075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</a:t>
          </a: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9526</xdr:colOff>
      <xdr:row>57</xdr:row>
      <xdr:rowOff>123826</xdr:rowOff>
    </xdr:from>
    <xdr:ext cx="277828" cy="263744"/>
    <xdr:sp macro="" textlink="">
      <xdr:nvSpPr>
        <xdr:cNvPr id="155" name="Oval 174"/>
        <xdr:cNvSpPr>
          <a:spLocks noChangeAspect="1" noChangeArrowheads="1"/>
        </xdr:cNvSpPr>
      </xdr:nvSpPr>
      <xdr:spPr bwMode="auto">
        <a:xfrm>
          <a:off x="752476" y="8839201"/>
          <a:ext cx="277828" cy="26374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219075</xdr:colOff>
      <xdr:row>24</xdr:row>
      <xdr:rowOff>142875</xdr:rowOff>
    </xdr:from>
    <xdr:ext cx="228600" cy="213632"/>
    <xdr:sp macro="" textlink="">
      <xdr:nvSpPr>
        <xdr:cNvPr id="156" name="Oval 182"/>
        <xdr:cNvSpPr>
          <a:spLocks noChangeAspect="1" noChangeArrowheads="1"/>
        </xdr:cNvSpPr>
      </xdr:nvSpPr>
      <xdr:spPr bwMode="auto">
        <a:xfrm>
          <a:off x="4676775" y="3829050"/>
          <a:ext cx="228600" cy="2136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57149</xdr:colOff>
      <xdr:row>31</xdr:row>
      <xdr:rowOff>85398</xdr:rowOff>
    </xdr:from>
    <xdr:ext cx="220253" cy="213960"/>
    <xdr:sp macro="" textlink="">
      <xdr:nvSpPr>
        <xdr:cNvPr id="157" name="Oval 183"/>
        <xdr:cNvSpPr>
          <a:spLocks noChangeAspect="1" noChangeArrowheads="1"/>
        </xdr:cNvSpPr>
      </xdr:nvSpPr>
      <xdr:spPr bwMode="auto">
        <a:xfrm>
          <a:off x="4514849" y="4838373"/>
          <a:ext cx="220253" cy="21396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19050</xdr:colOff>
      <xdr:row>43</xdr:row>
      <xdr:rowOff>104775</xdr:rowOff>
    </xdr:from>
    <xdr:ext cx="266700" cy="261257"/>
    <xdr:sp macro="" textlink="">
      <xdr:nvSpPr>
        <xdr:cNvPr id="158" name="Oval 184"/>
        <xdr:cNvSpPr>
          <a:spLocks noChangeAspect="1" noChangeArrowheads="1"/>
        </xdr:cNvSpPr>
      </xdr:nvSpPr>
      <xdr:spPr bwMode="auto">
        <a:xfrm>
          <a:off x="2247900" y="6686550"/>
          <a:ext cx="266700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6569</xdr:colOff>
      <xdr:row>34</xdr:row>
      <xdr:rowOff>77180</xdr:rowOff>
    </xdr:from>
    <xdr:ext cx="288706" cy="269802"/>
    <xdr:sp macro="" textlink="">
      <xdr:nvSpPr>
        <xdr:cNvPr id="159" name="Oval 186"/>
        <xdr:cNvSpPr>
          <a:spLocks noChangeAspect="1" noChangeArrowheads="1"/>
        </xdr:cNvSpPr>
      </xdr:nvSpPr>
      <xdr:spPr bwMode="auto">
        <a:xfrm>
          <a:off x="4092794" y="5287355"/>
          <a:ext cx="288706" cy="26980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266700</xdr:colOff>
      <xdr:row>32</xdr:row>
      <xdr:rowOff>57150</xdr:rowOff>
    </xdr:from>
    <xdr:ext cx="243568" cy="235403"/>
    <xdr:sp macro="" textlink="">
      <xdr:nvSpPr>
        <xdr:cNvPr id="160" name="Oval 187"/>
        <xdr:cNvSpPr>
          <a:spLocks noChangeAspect="1" noChangeArrowheads="1"/>
        </xdr:cNvSpPr>
      </xdr:nvSpPr>
      <xdr:spPr bwMode="auto">
        <a:xfrm>
          <a:off x="3238500" y="4962525"/>
          <a:ext cx="243568" cy="235403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11</xdr:col>
      <xdr:colOff>177363</xdr:colOff>
      <xdr:row>33</xdr:row>
      <xdr:rowOff>34600</xdr:rowOff>
    </xdr:from>
    <xdr:ext cx="294806" cy="293331"/>
    <xdr:sp macro="" textlink="">
      <xdr:nvSpPr>
        <xdr:cNvPr id="161" name="Oval 189"/>
        <xdr:cNvSpPr>
          <a:spLocks noChangeAspect="1" noChangeArrowheads="1"/>
        </xdr:cNvSpPr>
      </xdr:nvSpPr>
      <xdr:spPr bwMode="auto">
        <a:xfrm>
          <a:off x="4263588" y="5092375"/>
          <a:ext cx="294806" cy="29333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12</xdr:col>
      <xdr:colOff>62405</xdr:colOff>
      <xdr:row>34</xdr:row>
      <xdr:rowOff>77842</xdr:rowOff>
    </xdr:from>
    <xdr:ext cx="338302" cy="331142"/>
    <xdr:sp macro="" textlink="">
      <xdr:nvSpPr>
        <xdr:cNvPr id="162" name="Oval 191"/>
        <xdr:cNvSpPr>
          <a:spLocks noChangeAspect="1" noChangeArrowheads="1"/>
        </xdr:cNvSpPr>
      </xdr:nvSpPr>
      <xdr:spPr bwMode="auto">
        <a:xfrm>
          <a:off x="4520105" y="5288017"/>
          <a:ext cx="338302" cy="33114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0</xdr:colOff>
      <xdr:row>33</xdr:row>
      <xdr:rowOff>28575</xdr:rowOff>
    </xdr:from>
    <xdr:ext cx="209550" cy="206829"/>
    <xdr:sp macro="" textlink="">
      <xdr:nvSpPr>
        <xdr:cNvPr id="163" name="Oval 194"/>
        <xdr:cNvSpPr>
          <a:spLocks noChangeAspect="1" noChangeArrowheads="1"/>
        </xdr:cNvSpPr>
      </xdr:nvSpPr>
      <xdr:spPr bwMode="auto">
        <a:xfrm>
          <a:off x="2971800" y="5086350"/>
          <a:ext cx="209550" cy="20682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180975</xdr:colOff>
      <xdr:row>38</xdr:row>
      <xdr:rowOff>95250</xdr:rowOff>
    </xdr:from>
    <xdr:ext cx="195943" cy="187779"/>
    <xdr:sp macro="" textlink="">
      <xdr:nvSpPr>
        <xdr:cNvPr id="164" name="Oval 198"/>
        <xdr:cNvSpPr>
          <a:spLocks noChangeAspect="1" noChangeArrowheads="1"/>
        </xdr:cNvSpPr>
      </xdr:nvSpPr>
      <xdr:spPr bwMode="auto">
        <a:xfrm>
          <a:off x="3152775" y="5915025"/>
          <a:ext cx="195943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9</xdr:col>
      <xdr:colOff>4795</xdr:colOff>
      <xdr:row>39</xdr:row>
      <xdr:rowOff>26276</xdr:rowOff>
    </xdr:from>
    <xdr:ext cx="178667" cy="169620"/>
    <xdr:sp macro="" textlink="">
      <xdr:nvSpPr>
        <xdr:cNvPr id="165" name="Oval 199"/>
        <xdr:cNvSpPr>
          <a:spLocks noChangeAspect="1" noChangeArrowheads="1"/>
        </xdr:cNvSpPr>
      </xdr:nvSpPr>
      <xdr:spPr bwMode="auto">
        <a:xfrm>
          <a:off x="3374674" y="5951483"/>
          <a:ext cx="178667" cy="169620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9</xdr:col>
      <xdr:colOff>38100</xdr:colOff>
      <xdr:row>40</xdr:row>
      <xdr:rowOff>38100</xdr:rowOff>
    </xdr:from>
    <xdr:ext cx="285750" cy="280307"/>
    <xdr:sp macro="" textlink="">
      <xdr:nvSpPr>
        <xdr:cNvPr id="166" name="Oval 200"/>
        <xdr:cNvSpPr>
          <a:spLocks noChangeAspect="1" noChangeArrowheads="1"/>
        </xdr:cNvSpPr>
      </xdr:nvSpPr>
      <xdr:spPr bwMode="auto">
        <a:xfrm>
          <a:off x="3381375" y="6162675"/>
          <a:ext cx="285750" cy="2803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7</xdr:col>
      <xdr:colOff>98206</xdr:colOff>
      <xdr:row>40</xdr:row>
      <xdr:rowOff>116599</xdr:rowOff>
    </xdr:from>
    <xdr:ext cx="190500" cy="185057"/>
    <xdr:sp macro="" textlink="">
      <xdr:nvSpPr>
        <xdr:cNvPr id="167" name="Oval 201"/>
        <xdr:cNvSpPr>
          <a:spLocks noChangeAspect="1" noChangeArrowheads="1"/>
        </xdr:cNvSpPr>
      </xdr:nvSpPr>
      <xdr:spPr bwMode="auto">
        <a:xfrm>
          <a:off x="2719223" y="6192892"/>
          <a:ext cx="190500" cy="1850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8</xdr:col>
      <xdr:colOff>2940</xdr:colOff>
      <xdr:row>40</xdr:row>
      <xdr:rowOff>18065</xdr:rowOff>
    </xdr:from>
    <xdr:ext cx="204497" cy="194582"/>
    <xdr:sp macro="" textlink="">
      <xdr:nvSpPr>
        <xdr:cNvPr id="168" name="Oval 203"/>
        <xdr:cNvSpPr>
          <a:spLocks noChangeAspect="1" noChangeArrowheads="1"/>
        </xdr:cNvSpPr>
      </xdr:nvSpPr>
      <xdr:spPr bwMode="auto">
        <a:xfrm>
          <a:off x="2974740" y="6142640"/>
          <a:ext cx="204497" cy="19458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343239</xdr:colOff>
      <xdr:row>42</xdr:row>
      <xdr:rowOff>151085</xdr:rowOff>
    </xdr:from>
    <xdr:ext cx="302452" cy="289445"/>
    <xdr:sp macro="" textlink="">
      <xdr:nvSpPr>
        <xdr:cNvPr id="169" name="Oval 204"/>
        <xdr:cNvSpPr>
          <a:spLocks noChangeAspect="1" noChangeArrowheads="1"/>
        </xdr:cNvSpPr>
      </xdr:nvSpPr>
      <xdr:spPr bwMode="auto">
        <a:xfrm>
          <a:off x="1466532" y="6529551"/>
          <a:ext cx="302452" cy="28944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118608</xdr:colOff>
      <xdr:row>40</xdr:row>
      <xdr:rowOff>10673</xdr:rowOff>
    </xdr:from>
    <xdr:ext cx="210498" cy="206488"/>
    <xdr:sp macro="" textlink="">
      <xdr:nvSpPr>
        <xdr:cNvPr id="170" name="Oval 205"/>
        <xdr:cNvSpPr>
          <a:spLocks noChangeAspect="1" noChangeArrowheads="1"/>
        </xdr:cNvSpPr>
      </xdr:nvSpPr>
      <xdr:spPr bwMode="auto">
        <a:xfrm>
          <a:off x="2347458" y="6135248"/>
          <a:ext cx="210498" cy="20648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15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5</xdr:col>
      <xdr:colOff>312684</xdr:colOff>
      <xdr:row>40</xdr:row>
      <xdr:rowOff>78581</xdr:rowOff>
    </xdr:from>
    <xdr:ext cx="219404" cy="220542"/>
    <xdr:sp macro="" textlink="">
      <xdr:nvSpPr>
        <xdr:cNvPr id="171" name="Oval 206"/>
        <xdr:cNvSpPr>
          <a:spLocks noChangeAspect="1" noChangeArrowheads="1"/>
        </xdr:cNvSpPr>
      </xdr:nvSpPr>
      <xdr:spPr bwMode="auto">
        <a:xfrm>
          <a:off x="2184839" y="6154874"/>
          <a:ext cx="219404" cy="22054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4</xdr:col>
      <xdr:colOff>24842</xdr:colOff>
      <xdr:row>43</xdr:row>
      <xdr:rowOff>146794</xdr:rowOff>
    </xdr:from>
    <xdr:ext cx="190821" cy="146744"/>
    <xdr:sp macro="" textlink="">
      <xdr:nvSpPr>
        <xdr:cNvPr id="172" name="Text Box 207"/>
        <xdr:cNvSpPr txBox="1">
          <a:spLocks noChangeArrowheads="1"/>
        </xdr:cNvSpPr>
      </xdr:nvSpPr>
      <xdr:spPr bwMode="auto">
        <a:xfrm>
          <a:off x="1522566" y="6676346"/>
          <a:ext cx="190821" cy="16631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>
                  <a:alpha val="50000"/>
                </a:srgbClr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18288" tIns="18288" rIns="18288" bIns="18288" anchor="ctr" upright="1">
          <a:spAutoFit/>
        </a:bodyPr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徳山</a:t>
          </a:r>
        </a:p>
      </xdr:txBody>
    </xdr:sp>
    <xdr:clientData/>
  </xdr:oneCellAnchor>
  <xdr:oneCellAnchor>
    <xdr:from>
      <xdr:col>1</xdr:col>
      <xdr:colOff>161925</xdr:colOff>
      <xdr:row>42</xdr:row>
      <xdr:rowOff>9525</xdr:rowOff>
    </xdr:from>
    <xdr:ext cx="262618" cy="263979"/>
    <xdr:sp macro="" textlink="">
      <xdr:nvSpPr>
        <xdr:cNvPr id="173" name="Oval 208"/>
        <xdr:cNvSpPr>
          <a:spLocks noChangeAspect="1" noChangeArrowheads="1"/>
        </xdr:cNvSpPr>
      </xdr:nvSpPr>
      <xdr:spPr bwMode="auto">
        <a:xfrm>
          <a:off x="533400" y="6438900"/>
          <a:ext cx="262618" cy="2639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285750</xdr:colOff>
      <xdr:row>45</xdr:row>
      <xdr:rowOff>76200</xdr:rowOff>
    </xdr:from>
    <xdr:ext cx="331733" cy="330015"/>
    <xdr:sp macro="" textlink="">
      <xdr:nvSpPr>
        <xdr:cNvPr id="174" name="Oval 209"/>
        <xdr:cNvSpPr>
          <a:spLocks noChangeAspect="1" noChangeArrowheads="1"/>
        </xdr:cNvSpPr>
      </xdr:nvSpPr>
      <xdr:spPr bwMode="auto">
        <a:xfrm>
          <a:off x="1400175" y="6962775"/>
          <a:ext cx="331733" cy="330015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238782</xdr:colOff>
      <xdr:row>45</xdr:row>
      <xdr:rowOff>87368</xdr:rowOff>
    </xdr:from>
    <xdr:ext cx="405492" cy="166008"/>
    <xdr:sp macro="" textlink="">
      <xdr:nvSpPr>
        <xdr:cNvPr id="175" name="Text Box 210"/>
        <xdr:cNvSpPr txBox="1">
          <a:spLocks noChangeArrowheads="1"/>
        </xdr:cNvSpPr>
      </xdr:nvSpPr>
      <xdr:spPr bwMode="auto">
        <a:xfrm>
          <a:off x="1362075" y="6919092"/>
          <a:ext cx="405492" cy="16600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18288" rIns="27432" bIns="0" anchor="t" upright="1"/>
        <a:lstStyle/>
        <a:p>
          <a:pPr algn="ct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大分  </a:t>
          </a:r>
        </a:p>
      </xdr:txBody>
    </xdr:sp>
    <xdr:clientData/>
  </xdr:oneCellAnchor>
  <xdr:oneCellAnchor>
    <xdr:from>
      <xdr:col>4</xdr:col>
      <xdr:colOff>352424</xdr:colOff>
      <xdr:row>37</xdr:row>
      <xdr:rowOff>19050</xdr:rowOff>
    </xdr:from>
    <xdr:ext cx="324549" cy="326231"/>
    <xdr:sp macro="" textlink="">
      <xdr:nvSpPr>
        <xdr:cNvPr id="176" name="Oval 211"/>
        <xdr:cNvSpPr>
          <a:spLocks noChangeAspect="1" noChangeArrowheads="1"/>
        </xdr:cNvSpPr>
      </xdr:nvSpPr>
      <xdr:spPr bwMode="auto">
        <a:xfrm>
          <a:off x="1838324" y="5686425"/>
          <a:ext cx="324549" cy="32623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314325</xdr:colOff>
      <xdr:row>47</xdr:row>
      <xdr:rowOff>19050</xdr:rowOff>
    </xdr:from>
    <xdr:ext cx="281668" cy="280307"/>
    <xdr:sp macro="" textlink="">
      <xdr:nvSpPr>
        <xdr:cNvPr id="177" name="Oval 212"/>
        <xdr:cNvSpPr>
          <a:spLocks noChangeAspect="1" noChangeArrowheads="1"/>
        </xdr:cNvSpPr>
      </xdr:nvSpPr>
      <xdr:spPr bwMode="auto">
        <a:xfrm>
          <a:off x="685800" y="7210425"/>
          <a:ext cx="281668" cy="2803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152357</xdr:colOff>
      <xdr:row>45</xdr:row>
      <xdr:rowOff>0</xdr:rowOff>
    </xdr:from>
    <xdr:ext cx="310286" cy="308882"/>
    <xdr:sp macro="" textlink="">
      <xdr:nvSpPr>
        <xdr:cNvPr id="178" name="Oval 213"/>
        <xdr:cNvSpPr>
          <a:spLocks noChangeAspect="1" noChangeArrowheads="1"/>
        </xdr:cNvSpPr>
      </xdr:nvSpPr>
      <xdr:spPr bwMode="auto">
        <a:xfrm>
          <a:off x="523832" y="6886575"/>
          <a:ext cx="310286" cy="30888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46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236483</xdr:colOff>
      <xdr:row>36</xdr:row>
      <xdr:rowOff>60722</xdr:rowOff>
    </xdr:from>
    <xdr:ext cx="352736" cy="351319"/>
    <xdr:sp macro="" textlink="">
      <xdr:nvSpPr>
        <xdr:cNvPr id="179" name="Oval 214"/>
        <xdr:cNvSpPr>
          <a:spLocks noChangeAspect="1" noChangeArrowheads="1"/>
        </xdr:cNvSpPr>
      </xdr:nvSpPr>
      <xdr:spPr bwMode="auto">
        <a:xfrm>
          <a:off x="2465333" y="5575697"/>
          <a:ext cx="352736" cy="35131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61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6</xdr:col>
      <xdr:colOff>334625</xdr:colOff>
      <xdr:row>35</xdr:row>
      <xdr:rowOff>45550</xdr:rowOff>
    </xdr:from>
    <xdr:ext cx="260917" cy="179536"/>
    <xdr:sp macro="" textlink="">
      <xdr:nvSpPr>
        <xdr:cNvPr id="180" name="Text Box 215"/>
        <xdr:cNvSpPr txBox="1">
          <a:spLocks noChangeArrowheads="1"/>
        </xdr:cNvSpPr>
      </xdr:nvSpPr>
      <xdr:spPr bwMode="auto">
        <a:xfrm>
          <a:off x="2581211" y="5366412"/>
          <a:ext cx="2605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27432" bIns="22860" anchor="ctr" upright="1">
          <a:spAutoFit/>
        </a:bodyPr>
        <a:lstStyle/>
        <a:p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舞鶴</a:t>
          </a:r>
        </a:p>
      </xdr:txBody>
    </xdr:sp>
    <xdr:clientData/>
  </xdr:oneCellAnchor>
  <xdr:oneCellAnchor>
    <xdr:from>
      <xdr:col>10</xdr:col>
      <xdr:colOff>19379</xdr:colOff>
      <xdr:row>28</xdr:row>
      <xdr:rowOff>39742</xdr:rowOff>
    </xdr:from>
    <xdr:ext cx="322207" cy="315388"/>
    <xdr:sp macro="" textlink="">
      <xdr:nvSpPr>
        <xdr:cNvPr id="181" name="Oval 216"/>
        <xdr:cNvSpPr>
          <a:spLocks noChangeAspect="1" noChangeArrowheads="1"/>
        </xdr:cNvSpPr>
      </xdr:nvSpPr>
      <xdr:spPr bwMode="auto">
        <a:xfrm>
          <a:off x="3734129" y="4335517"/>
          <a:ext cx="322207" cy="31538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2</xdr:col>
      <xdr:colOff>257175</xdr:colOff>
      <xdr:row>50</xdr:row>
      <xdr:rowOff>38100</xdr:rowOff>
    </xdr:from>
    <xdr:ext cx="186418" cy="187778"/>
    <xdr:sp macro="" textlink="">
      <xdr:nvSpPr>
        <xdr:cNvPr id="182" name="Oval 217"/>
        <xdr:cNvSpPr>
          <a:spLocks noChangeAspect="1" noChangeArrowheads="1"/>
        </xdr:cNvSpPr>
      </xdr:nvSpPr>
      <xdr:spPr bwMode="auto">
        <a:xfrm>
          <a:off x="1000125" y="7686675"/>
          <a:ext cx="186418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8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361950</xdr:colOff>
      <xdr:row>48</xdr:row>
      <xdr:rowOff>107074</xdr:rowOff>
    </xdr:from>
    <xdr:ext cx="308085" cy="291764"/>
    <xdr:sp macro="" textlink="">
      <xdr:nvSpPr>
        <xdr:cNvPr id="183" name="Oval 218"/>
        <xdr:cNvSpPr>
          <a:spLocks noChangeAspect="1" noChangeArrowheads="1"/>
        </xdr:cNvSpPr>
      </xdr:nvSpPr>
      <xdr:spPr bwMode="auto">
        <a:xfrm>
          <a:off x="1476375" y="7450849"/>
          <a:ext cx="308085" cy="29176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17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3</xdr:col>
      <xdr:colOff>134712</xdr:colOff>
      <xdr:row>49</xdr:row>
      <xdr:rowOff>125014</xdr:rowOff>
    </xdr:from>
    <xdr:ext cx="364529" cy="362931"/>
    <xdr:sp macro="" textlink="">
      <xdr:nvSpPr>
        <xdr:cNvPr id="184" name="Oval 219"/>
        <xdr:cNvSpPr>
          <a:spLocks noChangeAspect="1" noChangeArrowheads="1"/>
        </xdr:cNvSpPr>
      </xdr:nvSpPr>
      <xdr:spPr bwMode="auto">
        <a:xfrm>
          <a:off x="1249137" y="7621189"/>
          <a:ext cx="364529" cy="362931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0</xdr:col>
      <xdr:colOff>257175</xdr:colOff>
      <xdr:row>63</xdr:row>
      <xdr:rowOff>76200</xdr:rowOff>
    </xdr:from>
    <xdr:ext cx="195943" cy="187779"/>
    <xdr:sp macro="" textlink="">
      <xdr:nvSpPr>
        <xdr:cNvPr id="185" name="Oval 220"/>
        <xdr:cNvSpPr>
          <a:spLocks noChangeAspect="1" noChangeArrowheads="1"/>
        </xdr:cNvSpPr>
      </xdr:nvSpPr>
      <xdr:spPr bwMode="auto">
        <a:xfrm>
          <a:off x="257175" y="9705975"/>
          <a:ext cx="195943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363140</xdr:colOff>
      <xdr:row>59</xdr:row>
      <xdr:rowOff>93609</xdr:rowOff>
    </xdr:from>
    <xdr:ext cx="188800" cy="187888"/>
    <xdr:sp macro="" textlink="">
      <xdr:nvSpPr>
        <xdr:cNvPr id="186" name="Oval 221"/>
        <xdr:cNvSpPr>
          <a:spLocks noChangeAspect="1" noChangeArrowheads="1"/>
        </xdr:cNvSpPr>
      </xdr:nvSpPr>
      <xdr:spPr bwMode="auto">
        <a:xfrm>
          <a:off x="734615" y="9113784"/>
          <a:ext cx="188800" cy="18788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3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9</xdr:col>
      <xdr:colOff>34528</xdr:colOff>
      <xdr:row>29</xdr:row>
      <xdr:rowOff>86915</xdr:rowOff>
    </xdr:from>
    <xdr:to>
      <xdr:col>10</xdr:col>
      <xdr:colOff>120253</xdr:colOff>
      <xdr:row>30</xdr:row>
      <xdr:rowOff>77390</xdr:rowOff>
    </xdr:to>
    <xdr:sp macro="" textlink="">
      <xdr:nvSpPr>
        <xdr:cNvPr id="187" name="Text Box 222"/>
        <xdr:cNvSpPr txBox="1">
          <a:spLocks noChangeArrowheads="1"/>
        </xdr:cNvSpPr>
      </xdr:nvSpPr>
      <xdr:spPr bwMode="auto">
        <a:xfrm>
          <a:off x="3377803" y="4535090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九本部</a:t>
          </a:r>
        </a:p>
      </xdr:txBody>
    </xdr:sp>
    <xdr:clientData/>
  </xdr:twoCellAnchor>
  <xdr:oneCellAnchor>
    <xdr:from>
      <xdr:col>9</xdr:col>
      <xdr:colOff>200025</xdr:colOff>
      <xdr:row>30</xdr:row>
      <xdr:rowOff>66675</xdr:rowOff>
    </xdr:from>
    <xdr:ext cx="186418" cy="187779"/>
    <xdr:sp macro="" textlink="">
      <xdr:nvSpPr>
        <xdr:cNvPr id="188" name="Oval 223"/>
        <xdr:cNvSpPr>
          <a:spLocks noChangeAspect="1" noChangeArrowheads="1"/>
        </xdr:cNvSpPr>
      </xdr:nvSpPr>
      <xdr:spPr bwMode="auto">
        <a:xfrm>
          <a:off x="3543300" y="4667250"/>
          <a:ext cx="186418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23372</xdr:colOff>
      <xdr:row>57</xdr:row>
      <xdr:rowOff>53578</xdr:rowOff>
    </xdr:from>
    <xdr:ext cx="363071" cy="365182"/>
    <xdr:sp macro="" textlink="">
      <xdr:nvSpPr>
        <xdr:cNvPr id="189" name="Oval 224"/>
        <xdr:cNvSpPr>
          <a:spLocks noChangeAspect="1" noChangeArrowheads="1"/>
        </xdr:cNvSpPr>
      </xdr:nvSpPr>
      <xdr:spPr bwMode="auto">
        <a:xfrm>
          <a:off x="394847" y="8768953"/>
          <a:ext cx="363071" cy="36518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0</xdr:col>
      <xdr:colOff>321961</xdr:colOff>
      <xdr:row>56</xdr:row>
      <xdr:rowOff>50045</xdr:rowOff>
    </xdr:from>
    <xdr:ext cx="242588" cy="179536"/>
    <xdr:sp macro="" textlink="">
      <xdr:nvSpPr>
        <xdr:cNvPr id="190" name="Text Box 225"/>
        <xdr:cNvSpPr txBox="1">
          <a:spLocks noChangeArrowheads="1"/>
        </xdr:cNvSpPr>
      </xdr:nvSpPr>
      <xdr:spPr bwMode="auto">
        <a:xfrm>
          <a:off x="321961" y="8543717"/>
          <a:ext cx="232884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那覇</a:t>
          </a:r>
        </a:p>
      </xdr:txBody>
    </xdr:sp>
    <xdr:clientData/>
  </xdr:oneCellAnchor>
  <xdr:oneCellAnchor>
    <xdr:from>
      <xdr:col>2</xdr:col>
      <xdr:colOff>47625</xdr:colOff>
      <xdr:row>40</xdr:row>
      <xdr:rowOff>38100</xdr:rowOff>
    </xdr:from>
    <xdr:ext cx="190500" cy="187779"/>
    <xdr:sp macro="" textlink="">
      <xdr:nvSpPr>
        <xdr:cNvPr id="191" name="Oval 226"/>
        <xdr:cNvSpPr>
          <a:spLocks noChangeAspect="1" noChangeArrowheads="1"/>
        </xdr:cNvSpPr>
      </xdr:nvSpPr>
      <xdr:spPr bwMode="auto">
        <a:xfrm>
          <a:off x="790575" y="6162675"/>
          <a:ext cx="190500" cy="18777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0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1</xdr:col>
      <xdr:colOff>247650</xdr:colOff>
      <xdr:row>39</xdr:row>
      <xdr:rowOff>66675</xdr:rowOff>
    </xdr:from>
    <xdr:to>
      <xdr:col>2</xdr:col>
      <xdr:colOff>333375</xdr:colOff>
      <xdr:row>40</xdr:row>
      <xdr:rowOff>57150</xdr:rowOff>
    </xdr:to>
    <xdr:sp macro="" textlink="">
      <xdr:nvSpPr>
        <xdr:cNvPr id="192" name="Text Box 227"/>
        <xdr:cNvSpPr txBox="1">
          <a:spLocks noChangeArrowheads="1"/>
        </xdr:cNvSpPr>
      </xdr:nvSpPr>
      <xdr:spPr bwMode="auto">
        <a:xfrm>
          <a:off x="619125" y="6038850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七本部</a:t>
          </a:r>
        </a:p>
      </xdr:txBody>
    </xdr:sp>
    <xdr:clientData/>
  </xdr:twoCellAnchor>
  <xdr:oneCellAnchor>
    <xdr:from>
      <xdr:col>13</xdr:col>
      <xdr:colOff>190500</xdr:colOff>
      <xdr:row>9</xdr:row>
      <xdr:rowOff>0</xdr:rowOff>
    </xdr:from>
    <xdr:ext cx="186417" cy="187778"/>
    <xdr:sp macro="" textlink="">
      <xdr:nvSpPr>
        <xdr:cNvPr id="193" name="Oval 96"/>
        <xdr:cNvSpPr>
          <a:spLocks noChangeAspect="1" noChangeArrowheads="1"/>
        </xdr:cNvSpPr>
      </xdr:nvSpPr>
      <xdr:spPr bwMode="auto">
        <a:xfrm>
          <a:off x="5334000" y="1400175"/>
          <a:ext cx="186417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11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118242</xdr:colOff>
      <xdr:row>4</xdr:row>
      <xdr:rowOff>91965</xdr:rowOff>
    </xdr:from>
    <xdr:ext cx="223157" cy="216354"/>
    <xdr:sp macro="" textlink="">
      <xdr:nvSpPr>
        <xdr:cNvPr id="194" name="Oval 161"/>
        <xdr:cNvSpPr>
          <a:spLocks noChangeAspect="1" noChangeArrowheads="1"/>
        </xdr:cNvSpPr>
      </xdr:nvSpPr>
      <xdr:spPr bwMode="auto">
        <a:xfrm>
          <a:off x="3832992" y="730140"/>
          <a:ext cx="223157" cy="216354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9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269328</xdr:colOff>
      <xdr:row>14</xdr:row>
      <xdr:rowOff>6569</xdr:rowOff>
    </xdr:from>
    <xdr:ext cx="224517" cy="213632"/>
    <xdr:sp macro="" textlink="">
      <xdr:nvSpPr>
        <xdr:cNvPr id="195" name="Oval 162"/>
        <xdr:cNvSpPr>
          <a:spLocks noChangeAspect="1" noChangeArrowheads="1"/>
        </xdr:cNvSpPr>
      </xdr:nvSpPr>
      <xdr:spPr bwMode="auto">
        <a:xfrm>
          <a:off x="3984078" y="2168744"/>
          <a:ext cx="224517" cy="213632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164223</xdr:colOff>
      <xdr:row>16</xdr:row>
      <xdr:rowOff>13138</xdr:rowOff>
    </xdr:from>
    <xdr:ext cx="249621" cy="248169"/>
    <xdr:sp macro="" textlink="">
      <xdr:nvSpPr>
        <xdr:cNvPr id="196" name="Oval 172"/>
        <xdr:cNvSpPr>
          <a:spLocks noChangeAspect="1" noChangeArrowheads="1"/>
        </xdr:cNvSpPr>
      </xdr:nvSpPr>
      <xdr:spPr bwMode="auto">
        <a:xfrm>
          <a:off x="3908533" y="2463362"/>
          <a:ext cx="249621" cy="248169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14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10</xdr:col>
      <xdr:colOff>315311</xdr:colOff>
      <xdr:row>18</xdr:row>
      <xdr:rowOff>65689</xdr:rowOff>
    </xdr:from>
    <xdr:ext cx="262617" cy="261257"/>
    <xdr:sp macro="" textlink="">
      <xdr:nvSpPr>
        <xdr:cNvPr id="197" name="Oval 166"/>
        <xdr:cNvSpPr>
          <a:spLocks noChangeAspect="1" noChangeArrowheads="1"/>
        </xdr:cNvSpPr>
      </xdr:nvSpPr>
      <xdr:spPr bwMode="auto">
        <a:xfrm>
          <a:off x="4030061" y="2837464"/>
          <a:ext cx="262617" cy="26125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16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78827</xdr:colOff>
      <xdr:row>61</xdr:row>
      <xdr:rowOff>145831</xdr:rowOff>
    </xdr:from>
    <xdr:ext cx="205107" cy="205107"/>
    <xdr:sp macro="" textlink="">
      <xdr:nvSpPr>
        <xdr:cNvPr id="198" name="Oval 220"/>
        <xdr:cNvSpPr>
          <a:spLocks noChangeAspect="1" noChangeArrowheads="1"/>
        </xdr:cNvSpPr>
      </xdr:nvSpPr>
      <xdr:spPr bwMode="auto">
        <a:xfrm>
          <a:off x="450302" y="9470806"/>
          <a:ext cx="205107" cy="205107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chemeClr val="tx1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ysClr val="windowText" lastClr="000000"/>
              </a:solidFill>
              <a:latin typeface="ＭＳ Ｐゴシック"/>
              <a:ea typeface="ＭＳ Ｐゴシック"/>
            </a:rPr>
            <a:t>6</a:t>
          </a:r>
          <a:endParaRPr lang="ja-JP" altLang="en-US" sz="800" b="0" i="0" u="none" strike="noStrike" baseline="0">
            <a:solidFill>
              <a:sysClr val="windowText" lastClr="000000"/>
            </a:solidFill>
            <a:latin typeface="ＭＳ Ｐゴシック"/>
            <a:ea typeface="ＭＳ Ｐゴシック"/>
          </a:endParaRPr>
        </a:p>
      </xdr:txBody>
    </xdr:sp>
    <xdr:clientData/>
  </xdr:oneCellAnchor>
  <xdr:oneCellAnchor>
    <xdr:from>
      <xdr:col>1</xdr:col>
      <xdr:colOff>302173</xdr:colOff>
      <xdr:row>62</xdr:row>
      <xdr:rowOff>19706</xdr:rowOff>
    </xdr:from>
    <xdr:ext cx="345061" cy="179536"/>
    <xdr:sp macro="" textlink="">
      <xdr:nvSpPr>
        <xdr:cNvPr id="199" name="Text Box 59"/>
        <xdr:cNvSpPr txBox="1">
          <a:spLocks noChangeArrowheads="1"/>
        </xdr:cNvSpPr>
      </xdr:nvSpPr>
      <xdr:spPr bwMode="auto">
        <a:xfrm>
          <a:off x="676604" y="9419896"/>
          <a:ext cx="335476" cy="17953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27432" tIns="22860" rIns="0" bIns="22860" anchor="ctr" upright="1">
          <a:spAutoFit/>
        </a:bodyPr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宮古島</a:t>
          </a:r>
        </a:p>
      </xdr:txBody>
    </xdr:sp>
    <xdr:clientData/>
  </xdr:oneCellAnchor>
  <xdr:twoCellAnchor>
    <xdr:from>
      <xdr:col>8</xdr:col>
      <xdr:colOff>26276</xdr:colOff>
      <xdr:row>40</xdr:row>
      <xdr:rowOff>0</xdr:rowOff>
    </xdr:from>
    <xdr:to>
      <xdr:col>8</xdr:col>
      <xdr:colOff>262759</xdr:colOff>
      <xdr:row>40</xdr:row>
      <xdr:rowOff>131379</xdr:rowOff>
    </xdr:to>
    <xdr:sp macro="" textlink="">
      <xdr:nvSpPr>
        <xdr:cNvPr id="201" name="Text Box 31"/>
        <xdr:cNvSpPr txBox="1">
          <a:spLocks noChangeArrowheads="1"/>
        </xdr:cNvSpPr>
      </xdr:nvSpPr>
      <xdr:spPr bwMode="auto">
        <a:xfrm>
          <a:off x="3021724" y="6076293"/>
          <a:ext cx="236483" cy="131379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5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大阪</a:t>
          </a:r>
        </a:p>
      </xdr:txBody>
    </xdr:sp>
    <xdr:clientData/>
  </xdr:twoCellAnchor>
  <xdr:oneCellAnchor>
    <xdr:from>
      <xdr:col>1</xdr:col>
      <xdr:colOff>294975</xdr:colOff>
      <xdr:row>43</xdr:row>
      <xdr:rowOff>93731</xdr:rowOff>
    </xdr:from>
    <xdr:ext cx="181588" cy="166426"/>
    <xdr:sp macro="" textlink="">
      <xdr:nvSpPr>
        <xdr:cNvPr id="203" name="Text Box 45"/>
        <xdr:cNvSpPr txBox="1">
          <a:spLocks noChangeArrowheads="1"/>
        </xdr:cNvSpPr>
      </xdr:nvSpPr>
      <xdr:spPr bwMode="auto">
        <a:xfrm>
          <a:off x="669406" y="6623283"/>
          <a:ext cx="181588" cy="14619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wrap="none" lIns="0" tIns="22860" rIns="27432" bIns="22860" anchor="ctr" upright="1">
          <a:spAutoFit/>
        </a:bodyPr>
        <a:lstStyle/>
        <a:p>
          <a:pPr algn="r" rtl="0">
            <a:defRPr sz="1000"/>
          </a:pPr>
          <a:r>
            <a:rPr lang="ja-JP" altLang="en-US" sz="6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福岡</a:t>
          </a:r>
        </a:p>
      </xdr:txBody>
    </xdr:sp>
    <xdr:clientData/>
  </xdr:oneCellAnchor>
  <xdr:oneCellAnchor>
    <xdr:from>
      <xdr:col>3</xdr:col>
      <xdr:colOff>361950</xdr:colOff>
      <xdr:row>36</xdr:row>
      <xdr:rowOff>90487</xdr:rowOff>
    </xdr:from>
    <xdr:ext cx="186418" cy="187778"/>
    <xdr:sp macro="" textlink="">
      <xdr:nvSpPr>
        <xdr:cNvPr id="202" name="Oval 102"/>
        <xdr:cNvSpPr>
          <a:spLocks noChangeAspect="1" noChangeArrowheads="1"/>
        </xdr:cNvSpPr>
      </xdr:nvSpPr>
      <xdr:spPr bwMode="auto">
        <a:xfrm>
          <a:off x="1476375" y="5605462"/>
          <a:ext cx="186418" cy="187778"/>
        </a:xfrm>
        <a:prstGeom prst="ellipse">
          <a:avLst/>
        </a:prstGeom>
        <a:solidFill>
          <a:srgbClr xmlns:mc="http://schemas.openxmlformats.org/markup-compatibility/2006" xmlns:a14="http://schemas.microsoft.com/office/drawing/2010/main" val="FFFFFF" mc:Ignorable="a14" a14:legacySpreadsheetColorIndex="9"/>
        </a:solidFill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</xdr:spPr>
      <xdr:txBody>
        <a:bodyPr vertOverflow="clip" wrap="square" lIns="0" tIns="0" rIns="0" bIns="0" anchor="ctr" upright="1"/>
        <a:lstStyle/>
        <a:p>
          <a:pPr algn="ctr" rtl="0">
            <a:defRPr sz="1000"/>
          </a:pPr>
          <a:r>
            <a:rPr lang="en-US" altLang="ja-JP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2</a:t>
          </a:r>
          <a:endParaRPr lang="ja-JP" altLang="en-US" sz="800" b="0" i="0" u="none" strike="noStrike" baseline="0">
            <a:solidFill>
              <a:srgbClr val="000000"/>
            </a:solidFill>
            <a:latin typeface="ＭＳ Ｐゴシック"/>
            <a:ea typeface="ＭＳ Ｐゴシック"/>
          </a:endParaRPr>
        </a:p>
      </xdr:txBody>
    </xdr:sp>
    <xdr:clientData/>
  </xdr:oneCellAnchor>
  <xdr:twoCellAnchor>
    <xdr:from>
      <xdr:col>3</xdr:col>
      <xdr:colOff>257176</xdr:colOff>
      <xdr:row>35</xdr:row>
      <xdr:rowOff>85726</xdr:rowOff>
    </xdr:from>
    <xdr:to>
      <xdr:col>4</xdr:col>
      <xdr:colOff>342901</xdr:colOff>
      <xdr:row>36</xdr:row>
      <xdr:rowOff>76201</xdr:rowOff>
    </xdr:to>
    <xdr:sp macro="" textlink="">
      <xdr:nvSpPr>
        <xdr:cNvPr id="204" name="Text Box 81"/>
        <xdr:cNvSpPr txBox="1">
          <a:spLocks noChangeArrowheads="1"/>
        </xdr:cNvSpPr>
      </xdr:nvSpPr>
      <xdr:spPr bwMode="auto">
        <a:xfrm>
          <a:off x="1371601" y="5448301"/>
          <a:ext cx="457200" cy="142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36576" tIns="22860" rIns="0" bIns="0" anchor="t" upright="1"/>
        <a:lstStyle/>
        <a:p>
          <a:pPr algn="l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ゴシック"/>
              <a:ea typeface="ＭＳ ゴシック"/>
            </a:rPr>
            <a:t>六本部</a:t>
          </a:r>
        </a:p>
      </xdr:txBody>
    </xdr:sp>
    <xdr:clientData/>
  </xdr:twoCellAnchor>
</xdr:wsDr>
</file>

<file path=xl/drawings/drawing3.xml><?xml version="1.0" encoding="utf-8"?>
<c:userShapes xmlns:c="http://schemas.openxmlformats.org/drawingml/2006/chart">
  <cdr:relSizeAnchor xmlns:cdr="http://schemas.openxmlformats.org/drawingml/2006/chartDrawing">
    <cdr:from>
      <cdr:x>0.2733</cdr:x>
      <cdr:y>0.01309</cdr:y>
    </cdr:from>
    <cdr:to>
      <cdr:x>0.70989</cdr:x>
      <cdr:y>0.11668</cdr:y>
    </cdr:to>
    <cdr:sp macro="" textlink="">
      <cdr:nvSpPr>
        <cdr:cNvPr id="44033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486794" y="24312"/>
          <a:ext cx="777650" cy="192405"/>
        </a:xfrm>
        <a:prstGeom xmlns:a="http://schemas.openxmlformats.org/drawingml/2006/main" prst="rect">
          <a:avLst/>
        </a:prstGeom>
        <a:solidFill xmlns:a="http://schemas.openxmlformats.org/drawingml/2006/main">
          <a:srgbClr xmlns:mc="http://schemas.openxmlformats.org/markup-compatibility/2006" xmlns:a14="http://schemas.microsoft.com/office/drawing/2010/main" val="FFFFFF" mc:Ignorable="a14" a14:legacySpreadsheetColorIndex="9"/>
        </a:solidFill>
        <a:ln xmlns:a="http://schemas.openxmlformats.org/drawingml/2006/main">
          <a:noFill/>
        </a:ln>
        <a:extLst xmlns:a="http://schemas.openxmlformats.org/drawingml/2006/main"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27432" tIns="18288" rIns="27432" bIns="18288" anchor="ctr" upright="1"/>
        <a:lstStyle xmlns:a="http://schemas.openxmlformats.org/drawingml/2006/main"/>
        <a:p xmlns:a="http://schemas.openxmlformats.org/drawingml/2006/main">
          <a:pPr algn="ctr" rtl="0">
            <a:defRPr sz="1000"/>
          </a:pPr>
          <a:r>
            <a:rPr lang="ja-JP" altLang="en-US" sz="8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管区別全損海難</a:t>
          </a:r>
        </a:p>
      </cdr:txBody>
    </cdr:sp>
  </cdr:relSizeAnchor>
</c:userShape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dash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noFill/>
        <a:ln w="9525" cap="flat" cmpd="sng" algn="ctr">
          <a:solidFill>
            <a:srgbClr xmlns:mc="http://schemas.openxmlformats.org/markup-compatibility/2006" xmlns:a14="http://schemas.microsoft.com/office/drawing/2010/main" val="0A0000" mc:Ignorable="a14" a14:legacySpreadsheetColorIndex="10"/>
          </a:solidFill>
          <a:prstDash val="dash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410000" mc:Ignorable="a14" a14:legacySpreadsheetColorIndex="65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1:M42"/>
  <sheetViews>
    <sheetView tabSelected="1" view="pageBreakPreview" zoomScale="85" zoomScaleNormal="100" zoomScaleSheetLayoutView="85" workbookViewId="0">
      <selection activeCell="X15" sqref="X15"/>
    </sheetView>
  </sheetViews>
  <sheetFormatPr defaultColWidth="10.109375" defaultRowHeight="21" customHeight="1" x14ac:dyDescent="0.2"/>
  <cols>
    <col min="1" max="1" width="15.33203125" style="255" customWidth="1"/>
    <col min="2" max="2" width="13.109375" style="255" customWidth="1"/>
    <col min="3" max="3" width="14.44140625" style="255" customWidth="1"/>
    <col min="4" max="4" width="9" style="255" customWidth="1"/>
    <col min="5" max="5" width="12.44140625" style="255" customWidth="1"/>
    <col min="6" max="6" width="14.6640625" style="255" customWidth="1"/>
    <col min="7" max="7" width="9" style="255" customWidth="1"/>
    <col min="8" max="8" width="9.77734375" style="255" customWidth="1"/>
    <col min="9" max="9" width="9" style="255" customWidth="1"/>
    <col min="10" max="10" width="10" style="255" customWidth="1"/>
    <col min="11" max="256" width="10.109375" style="255"/>
    <col min="257" max="257" width="15.33203125" style="255" customWidth="1"/>
    <col min="258" max="258" width="13.109375" style="255" customWidth="1"/>
    <col min="259" max="259" width="14.44140625" style="255" customWidth="1"/>
    <col min="260" max="260" width="9" style="255" customWidth="1"/>
    <col min="261" max="261" width="12.44140625" style="255" customWidth="1"/>
    <col min="262" max="262" width="14.6640625" style="255" customWidth="1"/>
    <col min="263" max="263" width="9" style="255" customWidth="1"/>
    <col min="264" max="264" width="9.77734375" style="255" customWidth="1"/>
    <col min="265" max="265" width="9" style="255" customWidth="1"/>
    <col min="266" max="266" width="10" style="255" customWidth="1"/>
    <col min="267" max="512" width="10.109375" style="255"/>
    <col min="513" max="513" width="15.33203125" style="255" customWidth="1"/>
    <col min="514" max="514" width="13.109375" style="255" customWidth="1"/>
    <col min="515" max="515" width="14.44140625" style="255" customWidth="1"/>
    <col min="516" max="516" width="9" style="255" customWidth="1"/>
    <col min="517" max="517" width="12.44140625" style="255" customWidth="1"/>
    <col min="518" max="518" width="14.6640625" style="255" customWidth="1"/>
    <col min="519" max="519" width="9" style="255" customWidth="1"/>
    <col min="520" max="520" width="9.77734375" style="255" customWidth="1"/>
    <col min="521" max="521" width="9" style="255" customWidth="1"/>
    <col min="522" max="522" width="10" style="255" customWidth="1"/>
    <col min="523" max="768" width="10.109375" style="255"/>
    <col min="769" max="769" width="15.33203125" style="255" customWidth="1"/>
    <col min="770" max="770" width="13.109375" style="255" customWidth="1"/>
    <col min="771" max="771" width="14.44140625" style="255" customWidth="1"/>
    <col min="772" max="772" width="9" style="255" customWidth="1"/>
    <col min="773" max="773" width="12.44140625" style="255" customWidth="1"/>
    <col min="774" max="774" width="14.6640625" style="255" customWidth="1"/>
    <col min="775" max="775" width="9" style="255" customWidth="1"/>
    <col min="776" max="776" width="9.77734375" style="255" customWidth="1"/>
    <col min="777" max="777" width="9" style="255" customWidth="1"/>
    <col min="778" max="778" width="10" style="255" customWidth="1"/>
    <col min="779" max="1024" width="10.109375" style="255"/>
    <col min="1025" max="1025" width="15.33203125" style="255" customWidth="1"/>
    <col min="1026" max="1026" width="13.109375" style="255" customWidth="1"/>
    <col min="1027" max="1027" width="14.44140625" style="255" customWidth="1"/>
    <col min="1028" max="1028" width="9" style="255" customWidth="1"/>
    <col min="1029" max="1029" width="12.44140625" style="255" customWidth="1"/>
    <col min="1030" max="1030" width="14.6640625" style="255" customWidth="1"/>
    <col min="1031" max="1031" width="9" style="255" customWidth="1"/>
    <col min="1032" max="1032" width="9.77734375" style="255" customWidth="1"/>
    <col min="1033" max="1033" width="9" style="255" customWidth="1"/>
    <col min="1034" max="1034" width="10" style="255" customWidth="1"/>
    <col min="1035" max="1280" width="10.109375" style="255"/>
    <col min="1281" max="1281" width="15.33203125" style="255" customWidth="1"/>
    <col min="1282" max="1282" width="13.109375" style="255" customWidth="1"/>
    <col min="1283" max="1283" width="14.44140625" style="255" customWidth="1"/>
    <col min="1284" max="1284" width="9" style="255" customWidth="1"/>
    <col min="1285" max="1285" width="12.44140625" style="255" customWidth="1"/>
    <col min="1286" max="1286" width="14.6640625" style="255" customWidth="1"/>
    <col min="1287" max="1287" width="9" style="255" customWidth="1"/>
    <col min="1288" max="1288" width="9.77734375" style="255" customWidth="1"/>
    <col min="1289" max="1289" width="9" style="255" customWidth="1"/>
    <col min="1290" max="1290" width="10" style="255" customWidth="1"/>
    <col min="1291" max="1536" width="10.109375" style="255"/>
    <col min="1537" max="1537" width="15.33203125" style="255" customWidth="1"/>
    <col min="1538" max="1538" width="13.109375" style="255" customWidth="1"/>
    <col min="1539" max="1539" width="14.44140625" style="255" customWidth="1"/>
    <col min="1540" max="1540" width="9" style="255" customWidth="1"/>
    <col min="1541" max="1541" width="12.44140625" style="255" customWidth="1"/>
    <col min="1542" max="1542" width="14.6640625" style="255" customWidth="1"/>
    <col min="1543" max="1543" width="9" style="255" customWidth="1"/>
    <col min="1544" max="1544" width="9.77734375" style="255" customWidth="1"/>
    <col min="1545" max="1545" width="9" style="255" customWidth="1"/>
    <col min="1546" max="1546" width="10" style="255" customWidth="1"/>
    <col min="1547" max="1792" width="10.109375" style="255"/>
    <col min="1793" max="1793" width="15.33203125" style="255" customWidth="1"/>
    <col min="1794" max="1794" width="13.109375" style="255" customWidth="1"/>
    <col min="1795" max="1795" width="14.44140625" style="255" customWidth="1"/>
    <col min="1796" max="1796" width="9" style="255" customWidth="1"/>
    <col min="1797" max="1797" width="12.44140625" style="255" customWidth="1"/>
    <col min="1798" max="1798" width="14.6640625" style="255" customWidth="1"/>
    <col min="1799" max="1799" width="9" style="255" customWidth="1"/>
    <col min="1800" max="1800" width="9.77734375" style="255" customWidth="1"/>
    <col min="1801" max="1801" width="9" style="255" customWidth="1"/>
    <col min="1802" max="1802" width="10" style="255" customWidth="1"/>
    <col min="1803" max="2048" width="10.109375" style="255"/>
    <col min="2049" max="2049" width="15.33203125" style="255" customWidth="1"/>
    <col min="2050" max="2050" width="13.109375" style="255" customWidth="1"/>
    <col min="2051" max="2051" width="14.44140625" style="255" customWidth="1"/>
    <col min="2052" max="2052" width="9" style="255" customWidth="1"/>
    <col min="2053" max="2053" width="12.44140625" style="255" customWidth="1"/>
    <col min="2054" max="2054" width="14.6640625" style="255" customWidth="1"/>
    <col min="2055" max="2055" width="9" style="255" customWidth="1"/>
    <col min="2056" max="2056" width="9.77734375" style="255" customWidth="1"/>
    <col min="2057" max="2057" width="9" style="255" customWidth="1"/>
    <col min="2058" max="2058" width="10" style="255" customWidth="1"/>
    <col min="2059" max="2304" width="10.109375" style="255"/>
    <col min="2305" max="2305" width="15.33203125" style="255" customWidth="1"/>
    <col min="2306" max="2306" width="13.109375" style="255" customWidth="1"/>
    <col min="2307" max="2307" width="14.44140625" style="255" customWidth="1"/>
    <col min="2308" max="2308" width="9" style="255" customWidth="1"/>
    <col min="2309" max="2309" width="12.44140625" style="255" customWidth="1"/>
    <col min="2310" max="2310" width="14.6640625" style="255" customWidth="1"/>
    <col min="2311" max="2311" width="9" style="255" customWidth="1"/>
    <col min="2312" max="2312" width="9.77734375" style="255" customWidth="1"/>
    <col min="2313" max="2313" width="9" style="255" customWidth="1"/>
    <col min="2314" max="2314" width="10" style="255" customWidth="1"/>
    <col min="2315" max="2560" width="10.109375" style="255"/>
    <col min="2561" max="2561" width="15.33203125" style="255" customWidth="1"/>
    <col min="2562" max="2562" width="13.109375" style="255" customWidth="1"/>
    <col min="2563" max="2563" width="14.44140625" style="255" customWidth="1"/>
    <col min="2564" max="2564" width="9" style="255" customWidth="1"/>
    <col min="2565" max="2565" width="12.44140625" style="255" customWidth="1"/>
    <col min="2566" max="2566" width="14.6640625" style="255" customWidth="1"/>
    <col min="2567" max="2567" width="9" style="255" customWidth="1"/>
    <col min="2568" max="2568" width="9.77734375" style="255" customWidth="1"/>
    <col min="2569" max="2569" width="9" style="255" customWidth="1"/>
    <col min="2570" max="2570" width="10" style="255" customWidth="1"/>
    <col min="2571" max="2816" width="10.109375" style="255"/>
    <col min="2817" max="2817" width="15.33203125" style="255" customWidth="1"/>
    <col min="2818" max="2818" width="13.109375" style="255" customWidth="1"/>
    <col min="2819" max="2819" width="14.44140625" style="255" customWidth="1"/>
    <col min="2820" max="2820" width="9" style="255" customWidth="1"/>
    <col min="2821" max="2821" width="12.44140625" style="255" customWidth="1"/>
    <col min="2822" max="2822" width="14.6640625" style="255" customWidth="1"/>
    <col min="2823" max="2823" width="9" style="255" customWidth="1"/>
    <col min="2824" max="2824" width="9.77734375" style="255" customWidth="1"/>
    <col min="2825" max="2825" width="9" style="255" customWidth="1"/>
    <col min="2826" max="2826" width="10" style="255" customWidth="1"/>
    <col min="2827" max="3072" width="10.109375" style="255"/>
    <col min="3073" max="3073" width="15.33203125" style="255" customWidth="1"/>
    <col min="3074" max="3074" width="13.109375" style="255" customWidth="1"/>
    <col min="3075" max="3075" width="14.44140625" style="255" customWidth="1"/>
    <col min="3076" max="3076" width="9" style="255" customWidth="1"/>
    <col min="3077" max="3077" width="12.44140625" style="255" customWidth="1"/>
    <col min="3078" max="3078" width="14.6640625" style="255" customWidth="1"/>
    <col min="3079" max="3079" width="9" style="255" customWidth="1"/>
    <col min="3080" max="3080" width="9.77734375" style="255" customWidth="1"/>
    <col min="3081" max="3081" width="9" style="255" customWidth="1"/>
    <col min="3082" max="3082" width="10" style="255" customWidth="1"/>
    <col min="3083" max="3328" width="10.109375" style="255"/>
    <col min="3329" max="3329" width="15.33203125" style="255" customWidth="1"/>
    <col min="3330" max="3330" width="13.109375" style="255" customWidth="1"/>
    <col min="3331" max="3331" width="14.44140625" style="255" customWidth="1"/>
    <col min="3332" max="3332" width="9" style="255" customWidth="1"/>
    <col min="3333" max="3333" width="12.44140625" style="255" customWidth="1"/>
    <col min="3334" max="3334" width="14.6640625" style="255" customWidth="1"/>
    <col min="3335" max="3335" width="9" style="255" customWidth="1"/>
    <col min="3336" max="3336" width="9.77734375" style="255" customWidth="1"/>
    <col min="3337" max="3337" width="9" style="255" customWidth="1"/>
    <col min="3338" max="3338" width="10" style="255" customWidth="1"/>
    <col min="3339" max="3584" width="10.109375" style="255"/>
    <col min="3585" max="3585" width="15.33203125" style="255" customWidth="1"/>
    <col min="3586" max="3586" width="13.109375" style="255" customWidth="1"/>
    <col min="3587" max="3587" width="14.44140625" style="255" customWidth="1"/>
    <col min="3588" max="3588" width="9" style="255" customWidth="1"/>
    <col min="3589" max="3589" width="12.44140625" style="255" customWidth="1"/>
    <col min="3590" max="3590" width="14.6640625" style="255" customWidth="1"/>
    <col min="3591" max="3591" width="9" style="255" customWidth="1"/>
    <col min="3592" max="3592" width="9.77734375" style="255" customWidth="1"/>
    <col min="3593" max="3593" width="9" style="255" customWidth="1"/>
    <col min="3594" max="3594" width="10" style="255" customWidth="1"/>
    <col min="3595" max="3840" width="10.109375" style="255"/>
    <col min="3841" max="3841" width="15.33203125" style="255" customWidth="1"/>
    <col min="3842" max="3842" width="13.109375" style="255" customWidth="1"/>
    <col min="3843" max="3843" width="14.44140625" style="255" customWidth="1"/>
    <col min="3844" max="3844" width="9" style="255" customWidth="1"/>
    <col min="3845" max="3845" width="12.44140625" style="255" customWidth="1"/>
    <col min="3846" max="3846" width="14.6640625" style="255" customWidth="1"/>
    <col min="3847" max="3847" width="9" style="255" customWidth="1"/>
    <col min="3848" max="3848" width="9.77734375" style="255" customWidth="1"/>
    <col min="3849" max="3849" width="9" style="255" customWidth="1"/>
    <col min="3850" max="3850" width="10" style="255" customWidth="1"/>
    <col min="3851" max="4096" width="10.109375" style="255"/>
    <col min="4097" max="4097" width="15.33203125" style="255" customWidth="1"/>
    <col min="4098" max="4098" width="13.109375" style="255" customWidth="1"/>
    <col min="4099" max="4099" width="14.44140625" style="255" customWidth="1"/>
    <col min="4100" max="4100" width="9" style="255" customWidth="1"/>
    <col min="4101" max="4101" width="12.44140625" style="255" customWidth="1"/>
    <col min="4102" max="4102" width="14.6640625" style="255" customWidth="1"/>
    <col min="4103" max="4103" width="9" style="255" customWidth="1"/>
    <col min="4104" max="4104" width="9.77734375" style="255" customWidth="1"/>
    <col min="4105" max="4105" width="9" style="255" customWidth="1"/>
    <col min="4106" max="4106" width="10" style="255" customWidth="1"/>
    <col min="4107" max="4352" width="10.109375" style="255"/>
    <col min="4353" max="4353" width="15.33203125" style="255" customWidth="1"/>
    <col min="4354" max="4354" width="13.109375" style="255" customWidth="1"/>
    <col min="4355" max="4355" width="14.44140625" style="255" customWidth="1"/>
    <col min="4356" max="4356" width="9" style="255" customWidth="1"/>
    <col min="4357" max="4357" width="12.44140625" style="255" customWidth="1"/>
    <col min="4358" max="4358" width="14.6640625" style="255" customWidth="1"/>
    <col min="4359" max="4359" width="9" style="255" customWidth="1"/>
    <col min="4360" max="4360" width="9.77734375" style="255" customWidth="1"/>
    <col min="4361" max="4361" width="9" style="255" customWidth="1"/>
    <col min="4362" max="4362" width="10" style="255" customWidth="1"/>
    <col min="4363" max="4608" width="10.109375" style="255"/>
    <col min="4609" max="4609" width="15.33203125" style="255" customWidth="1"/>
    <col min="4610" max="4610" width="13.109375" style="255" customWidth="1"/>
    <col min="4611" max="4611" width="14.44140625" style="255" customWidth="1"/>
    <col min="4612" max="4612" width="9" style="255" customWidth="1"/>
    <col min="4613" max="4613" width="12.44140625" style="255" customWidth="1"/>
    <col min="4614" max="4614" width="14.6640625" style="255" customWidth="1"/>
    <col min="4615" max="4615" width="9" style="255" customWidth="1"/>
    <col min="4616" max="4616" width="9.77734375" style="255" customWidth="1"/>
    <col min="4617" max="4617" width="9" style="255" customWidth="1"/>
    <col min="4618" max="4618" width="10" style="255" customWidth="1"/>
    <col min="4619" max="4864" width="10.109375" style="255"/>
    <col min="4865" max="4865" width="15.33203125" style="255" customWidth="1"/>
    <col min="4866" max="4866" width="13.109375" style="255" customWidth="1"/>
    <col min="4867" max="4867" width="14.44140625" style="255" customWidth="1"/>
    <col min="4868" max="4868" width="9" style="255" customWidth="1"/>
    <col min="4869" max="4869" width="12.44140625" style="255" customWidth="1"/>
    <col min="4870" max="4870" width="14.6640625" style="255" customWidth="1"/>
    <col min="4871" max="4871" width="9" style="255" customWidth="1"/>
    <col min="4872" max="4872" width="9.77734375" style="255" customWidth="1"/>
    <col min="4873" max="4873" width="9" style="255" customWidth="1"/>
    <col min="4874" max="4874" width="10" style="255" customWidth="1"/>
    <col min="4875" max="5120" width="10.109375" style="255"/>
    <col min="5121" max="5121" width="15.33203125" style="255" customWidth="1"/>
    <col min="5122" max="5122" width="13.109375" style="255" customWidth="1"/>
    <col min="5123" max="5123" width="14.44140625" style="255" customWidth="1"/>
    <col min="5124" max="5124" width="9" style="255" customWidth="1"/>
    <col min="5125" max="5125" width="12.44140625" style="255" customWidth="1"/>
    <col min="5126" max="5126" width="14.6640625" style="255" customWidth="1"/>
    <col min="5127" max="5127" width="9" style="255" customWidth="1"/>
    <col min="5128" max="5128" width="9.77734375" style="255" customWidth="1"/>
    <col min="5129" max="5129" width="9" style="255" customWidth="1"/>
    <col min="5130" max="5130" width="10" style="255" customWidth="1"/>
    <col min="5131" max="5376" width="10.109375" style="255"/>
    <col min="5377" max="5377" width="15.33203125" style="255" customWidth="1"/>
    <col min="5378" max="5378" width="13.109375" style="255" customWidth="1"/>
    <col min="5379" max="5379" width="14.44140625" style="255" customWidth="1"/>
    <col min="5380" max="5380" width="9" style="255" customWidth="1"/>
    <col min="5381" max="5381" width="12.44140625" style="255" customWidth="1"/>
    <col min="5382" max="5382" width="14.6640625" style="255" customWidth="1"/>
    <col min="5383" max="5383" width="9" style="255" customWidth="1"/>
    <col min="5384" max="5384" width="9.77734375" style="255" customWidth="1"/>
    <col min="5385" max="5385" width="9" style="255" customWidth="1"/>
    <col min="5386" max="5386" width="10" style="255" customWidth="1"/>
    <col min="5387" max="5632" width="10.109375" style="255"/>
    <col min="5633" max="5633" width="15.33203125" style="255" customWidth="1"/>
    <col min="5634" max="5634" width="13.109375" style="255" customWidth="1"/>
    <col min="5635" max="5635" width="14.44140625" style="255" customWidth="1"/>
    <col min="5636" max="5636" width="9" style="255" customWidth="1"/>
    <col min="5637" max="5637" width="12.44140625" style="255" customWidth="1"/>
    <col min="5638" max="5638" width="14.6640625" style="255" customWidth="1"/>
    <col min="5639" max="5639" width="9" style="255" customWidth="1"/>
    <col min="5640" max="5640" width="9.77734375" style="255" customWidth="1"/>
    <col min="5641" max="5641" width="9" style="255" customWidth="1"/>
    <col min="5642" max="5642" width="10" style="255" customWidth="1"/>
    <col min="5643" max="5888" width="10.109375" style="255"/>
    <col min="5889" max="5889" width="15.33203125" style="255" customWidth="1"/>
    <col min="5890" max="5890" width="13.109375" style="255" customWidth="1"/>
    <col min="5891" max="5891" width="14.44140625" style="255" customWidth="1"/>
    <col min="5892" max="5892" width="9" style="255" customWidth="1"/>
    <col min="5893" max="5893" width="12.44140625" style="255" customWidth="1"/>
    <col min="5894" max="5894" width="14.6640625" style="255" customWidth="1"/>
    <col min="5895" max="5895" width="9" style="255" customWidth="1"/>
    <col min="5896" max="5896" width="9.77734375" style="255" customWidth="1"/>
    <col min="5897" max="5897" width="9" style="255" customWidth="1"/>
    <col min="5898" max="5898" width="10" style="255" customWidth="1"/>
    <col min="5899" max="6144" width="10.109375" style="255"/>
    <col min="6145" max="6145" width="15.33203125" style="255" customWidth="1"/>
    <col min="6146" max="6146" width="13.109375" style="255" customWidth="1"/>
    <col min="6147" max="6147" width="14.44140625" style="255" customWidth="1"/>
    <col min="6148" max="6148" width="9" style="255" customWidth="1"/>
    <col min="6149" max="6149" width="12.44140625" style="255" customWidth="1"/>
    <col min="6150" max="6150" width="14.6640625" style="255" customWidth="1"/>
    <col min="6151" max="6151" width="9" style="255" customWidth="1"/>
    <col min="6152" max="6152" width="9.77734375" style="255" customWidth="1"/>
    <col min="6153" max="6153" width="9" style="255" customWidth="1"/>
    <col min="6154" max="6154" width="10" style="255" customWidth="1"/>
    <col min="6155" max="6400" width="10.109375" style="255"/>
    <col min="6401" max="6401" width="15.33203125" style="255" customWidth="1"/>
    <col min="6402" max="6402" width="13.109375" style="255" customWidth="1"/>
    <col min="6403" max="6403" width="14.44140625" style="255" customWidth="1"/>
    <col min="6404" max="6404" width="9" style="255" customWidth="1"/>
    <col min="6405" max="6405" width="12.44140625" style="255" customWidth="1"/>
    <col min="6406" max="6406" width="14.6640625" style="255" customWidth="1"/>
    <col min="6407" max="6407" width="9" style="255" customWidth="1"/>
    <col min="6408" max="6408" width="9.77734375" style="255" customWidth="1"/>
    <col min="6409" max="6409" width="9" style="255" customWidth="1"/>
    <col min="6410" max="6410" width="10" style="255" customWidth="1"/>
    <col min="6411" max="6656" width="10.109375" style="255"/>
    <col min="6657" max="6657" width="15.33203125" style="255" customWidth="1"/>
    <col min="6658" max="6658" width="13.109375" style="255" customWidth="1"/>
    <col min="6659" max="6659" width="14.44140625" style="255" customWidth="1"/>
    <col min="6660" max="6660" width="9" style="255" customWidth="1"/>
    <col min="6661" max="6661" width="12.44140625" style="255" customWidth="1"/>
    <col min="6662" max="6662" width="14.6640625" style="255" customWidth="1"/>
    <col min="6663" max="6663" width="9" style="255" customWidth="1"/>
    <col min="6664" max="6664" width="9.77734375" style="255" customWidth="1"/>
    <col min="6665" max="6665" width="9" style="255" customWidth="1"/>
    <col min="6666" max="6666" width="10" style="255" customWidth="1"/>
    <col min="6667" max="6912" width="10.109375" style="255"/>
    <col min="6913" max="6913" width="15.33203125" style="255" customWidth="1"/>
    <col min="6914" max="6914" width="13.109375" style="255" customWidth="1"/>
    <col min="6915" max="6915" width="14.44140625" style="255" customWidth="1"/>
    <col min="6916" max="6916" width="9" style="255" customWidth="1"/>
    <col min="6917" max="6917" width="12.44140625" style="255" customWidth="1"/>
    <col min="6918" max="6918" width="14.6640625" style="255" customWidth="1"/>
    <col min="6919" max="6919" width="9" style="255" customWidth="1"/>
    <col min="6920" max="6920" width="9.77734375" style="255" customWidth="1"/>
    <col min="6921" max="6921" width="9" style="255" customWidth="1"/>
    <col min="6922" max="6922" width="10" style="255" customWidth="1"/>
    <col min="6923" max="7168" width="10.109375" style="255"/>
    <col min="7169" max="7169" width="15.33203125" style="255" customWidth="1"/>
    <col min="7170" max="7170" width="13.109375" style="255" customWidth="1"/>
    <col min="7171" max="7171" width="14.44140625" style="255" customWidth="1"/>
    <col min="7172" max="7172" width="9" style="255" customWidth="1"/>
    <col min="7173" max="7173" width="12.44140625" style="255" customWidth="1"/>
    <col min="7174" max="7174" width="14.6640625" style="255" customWidth="1"/>
    <col min="7175" max="7175" width="9" style="255" customWidth="1"/>
    <col min="7176" max="7176" width="9.77734375" style="255" customWidth="1"/>
    <col min="7177" max="7177" width="9" style="255" customWidth="1"/>
    <col min="7178" max="7178" width="10" style="255" customWidth="1"/>
    <col min="7179" max="7424" width="10.109375" style="255"/>
    <col min="7425" max="7425" width="15.33203125" style="255" customWidth="1"/>
    <col min="7426" max="7426" width="13.109375" style="255" customWidth="1"/>
    <col min="7427" max="7427" width="14.44140625" style="255" customWidth="1"/>
    <col min="7428" max="7428" width="9" style="255" customWidth="1"/>
    <col min="7429" max="7429" width="12.44140625" style="255" customWidth="1"/>
    <col min="7430" max="7430" width="14.6640625" style="255" customWidth="1"/>
    <col min="7431" max="7431" width="9" style="255" customWidth="1"/>
    <col min="7432" max="7432" width="9.77734375" style="255" customWidth="1"/>
    <col min="7433" max="7433" width="9" style="255" customWidth="1"/>
    <col min="7434" max="7434" width="10" style="255" customWidth="1"/>
    <col min="7435" max="7680" width="10.109375" style="255"/>
    <col min="7681" max="7681" width="15.33203125" style="255" customWidth="1"/>
    <col min="7682" max="7682" width="13.109375" style="255" customWidth="1"/>
    <col min="7683" max="7683" width="14.44140625" style="255" customWidth="1"/>
    <col min="7684" max="7684" width="9" style="255" customWidth="1"/>
    <col min="7685" max="7685" width="12.44140625" style="255" customWidth="1"/>
    <col min="7686" max="7686" width="14.6640625" style="255" customWidth="1"/>
    <col min="7687" max="7687" width="9" style="255" customWidth="1"/>
    <col min="7688" max="7688" width="9.77734375" style="255" customWidth="1"/>
    <col min="7689" max="7689" width="9" style="255" customWidth="1"/>
    <col min="7690" max="7690" width="10" style="255" customWidth="1"/>
    <col min="7691" max="7936" width="10.109375" style="255"/>
    <col min="7937" max="7937" width="15.33203125" style="255" customWidth="1"/>
    <col min="7938" max="7938" width="13.109375" style="255" customWidth="1"/>
    <col min="7939" max="7939" width="14.44140625" style="255" customWidth="1"/>
    <col min="7940" max="7940" width="9" style="255" customWidth="1"/>
    <col min="7941" max="7941" width="12.44140625" style="255" customWidth="1"/>
    <col min="7942" max="7942" width="14.6640625" style="255" customWidth="1"/>
    <col min="7943" max="7943" width="9" style="255" customWidth="1"/>
    <col min="7944" max="7944" width="9.77734375" style="255" customWidth="1"/>
    <col min="7945" max="7945" width="9" style="255" customWidth="1"/>
    <col min="7946" max="7946" width="10" style="255" customWidth="1"/>
    <col min="7947" max="8192" width="10.109375" style="255"/>
    <col min="8193" max="8193" width="15.33203125" style="255" customWidth="1"/>
    <col min="8194" max="8194" width="13.109375" style="255" customWidth="1"/>
    <col min="8195" max="8195" width="14.44140625" style="255" customWidth="1"/>
    <col min="8196" max="8196" width="9" style="255" customWidth="1"/>
    <col min="8197" max="8197" width="12.44140625" style="255" customWidth="1"/>
    <col min="8198" max="8198" width="14.6640625" style="255" customWidth="1"/>
    <col min="8199" max="8199" width="9" style="255" customWidth="1"/>
    <col min="8200" max="8200" width="9.77734375" style="255" customWidth="1"/>
    <col min="8201" max="8201" width="9" style="255" customWidth="1"/>
    <col min="8202" max="8202" width="10" style="255" customWidth="1"/>
    <col min="8203" max="8448" width="10.109375" style="255"/>
    <col min="8449" max="8449" width="15.33203125" style="255" customWidth="1"/>
    <col min="8450" max="8450" width="13.109375" style="255" customWidth="1"/>
    <col min="8451" max="8451" width="14.44140625" style="255" customWidth="1"/>
    <col min="8452" max="8452" width="9" style="255" customWidth="1"/>
    <col min="8453" max="8453" width="12.44140625" style="255" customWidth="1"/>
    <col min="8454" max="8454" width="14.6640625" style="255" customWidth="1"/>
    <col min="8455" max="8455" width="9" style="255" customWidth="1"/>
    <col min="8456" max="8456" width="9.77734375" style="255" customWidth="1"/>
    <col min="8457" max="8457" width="9" style="255" customWidth="1"/>
    <col min="8458" max="8458" width="10" style="255" customWidth="1"/>
    <col min="8459" max="8704" width="10.109375" style="255"/>
    <col min="8705" max="8705" width="15.33203125" style="255" customWidth="1"/>
    <col min="8706" max="8706" width="13.109375" style="255" customWidth="1"/>
    <col min="8707" max="8707" width="14.44140625" style="255" customWidth="1"/>
    <col min="8708" max="8708" width="9" style="255" customWidth="1"/>
    <col min="8709" max="8709" width="12.44140625" style="255" customWidth="1"/>
    <col min="8710" max="8710" width="14.6640625" style="255" customWidth="1"/>
    <col min="8711" max="8711" width="9" style="255" customWidth="1"/>
    <col min="8712" max="8712" width="9.77734375" style="255" customWidth="1"/>
    <col min="8713" max="8713" width="9" style="255" customWidth="1"/>
    <col min="8714" max="8714" width="10" style="255" customWidth="1"/>
    <col min="8715" max="8960" width="10.109375" style="255"/>
    <col min="8961" max="8961" width="15.33203125" style="255" customWidth="1"/>
    <col min="8962" max="8962" width="13.109375" style="255" customWidth="1"/>
    <col min="8963" max="8963" width="14.44140625" style="255" customWidth="1"/>
    <col min="8964" max="8964" width="9" style="255" customWidth="1"/>
    <col min="8965" max="8965" width="12.44140625" style="255" customWidth="1"/>
    <col min="8966" max="8966" width="14.6640625" style="255" customWidth="1"/>
    <col min="8967" max="8967" width="9" style="255" customWidth="1"/>
    <col min="8968" max="8968" width="9.77734375" style="255" customWidth="1"/>
    <col min="8969" max="8969" width="9" style="255" customWidth="1"/>
    <col min="8970" max="8970" width="10" style="255" customWidth="1"/>
    <col min="8971" max="9216" width="10.109375" style="255"/>
    <col min="9217" max="9217" width="15.33203125" style="255" customWidth="1"/>
    <col min="9218" max="9218" width="13.109375" style="255" customWidth="1"/>
    <col min="9219" max="9219" width="14.44140625" style="255" customWidth="1"/>
    <col min="9220" max="9220" width="9" style="255" customWidth="1"/>
    <col min="9221" max="9221" width="12.44140625" style="255" customWidth="1"/>
    <col min="9222" max="9222" width="14.6640625" style="255" customWidth="1"/>
    <col min="9223" max="9223" width="9" style="255" customWidth="1"/>
    <col min="9224" max="9224" width="9.77734375" style="255" customWidth="1"/>
    <col min="9225" max="9225" width="9" style="255" customWidth="1"/>
    <col min="9226" max="9226" width="10" style="255" customWidth="1"/>
    <col min="9227" max="9472" width="10.109375" style="255"/>
    <col min="9473" max="9473" width="15.33203125" style="255" customWidth="1"/>
    <col min="9474" max="9474" width="13.109375" style="255" customWidth="1"/>
    <col min="9475" max="9475" width="14.44140625" style="255" customWidth="1"/>
    <col min="9476" max="9476" width="9" style="255" customWidth="1"/>
    <col min="9477" max="9477" width="12.44140625" style="255" customWidth="1"/>
    <col min="9478" max="9478" width="14.6640625" style="255" customWidth="1"/>
    <col min="9479" max="9479" width="9" style="255" customWidth="1"/>
    <col min="9480" max="9480" width="9.77734375" style="255" customWidth="1"/>
    <col min="9481" max="9481" width="9" style="255" customWidth="1"/>
    <col min="9482" max="9482" width="10" style="255" customWidth="1"/>
    <col min="9483" max="9728" width="10.109375" style="255"/>
    <col min="9729" max="9729" width="15.33203125" style="255" customWidth="1"/>
    <col min="9730" max="9730" width="13.109375" style="255" customWidth="1"/>
    <col min="9731" max="9731" width="14.44140625" style="255" customWidth="1"/>
    <col min="9732" max="9732" width="9" style="255" customWidth="1"/>
    <col min="9733" max="9733" width="12.44140625" style="255" customWidth="1"/>
    <col min="9734" max="9734" width="14.6640625" style="255" customWidth="1"/>
    <col min="9735" max="9735" width="9" style="255" customWidth="1"/>
    <col min="9736" max="9736" width="9.77734375" style="255" customWidth="1"/>
    <col min="9737" max="9737" width="9" style="255" customWidth="1"/>
    <col min="9738" max="9738" width="10" style="255" customWidth="1"/>
    <col min="9739" max="9984" width="10.109375" style="255"/>
    <col min="9985" max="9985" width="15.33203125" style="255" customWidth="1"/>
    <col min="9986" max="9986" width="13.109375" style="255" customWidth="1"/>
    <col min="9987" max="9987" width="14.44140625" style="255" customWidth="1"/>
    <col min="9988" max="9988" width="9" style="255" customWidth="1"/>
    <col min="9989" max="9989" width="12.44140625" style="255" customWidth="1"/>
    <col min="9990" max="9990" width="14.6640625" style="255" customWidth="1"/>
    <col min="9991" max="9991" width="9" style="255" customWidth="1"/>
    <col min="9992" max="9992" width="9.77734375" style="255" customWidth="1"/>
    <col min="9993" max="9993" width="9" style="255" customWidth="1"/>
    <col min="9994" max="9994" width="10" style="255" customWidth="1"/>
    <col min="9995" max="10240" width="10.109375" style="255"/>
    <col min="10241" max="10241" width="15.33203125" style="255" customWidth="1"/>
    <col min="10242" max="10242" width="13.109375" style="255" customWidth="1"/>
    <col min="10243" max="10243" width="14.44140625" style="255" customWidth="1"/>
    <col min="10244" max="10244" width="9" style="255" customWidth="1"/>
    <col min="10245" max="10245" width="12.44140625" style="255" customWidth="1"/>
    <col min="10246" max="10246" width="14.6640625" style="255" customWidth="1"/>
    <col min="10247" max="10247" width="9" style="255" customWidth="1"/>
    <col min="10248" max="10248" width="9.77734375" style="255" customWidth="1"/>
    <col min="10249" max="10249" width="9" style="255" customWidth="1"/>
    <col min="10250" max="10250" width="10" style="255" customWidth="1"/>
    <col min="10251" max="10496" width="10.109375" style="255"/>
    <col min="10497" max="10497" width="15.33203125" style="255" customWidth="1"/>
    <col min="10498" max="10498" width="13.109375" style="255" customWidth="1"/>
    <col min="10499" max="10499" width="14.44140625" style="255" customWidth="1"/>
    <col min="10500" max="10500" width="9" style="255" customWidth="1"/>
    <col min="10501" max="10501" width="12.44140625" style="255" customWidth="1"/>
    <col min="10502" max="10502" width="14.6640625" style="255" customWidth="1"/>
    <col min="10503" max="10503" width="9" style="255" customWidth="1"/>
    <col min="10504" max="10504" width="9.77734375" style="255" customWidth="1"/>
    <col min="10505" max="10505" width="9" style="255" customWidth="1"/>
    <col min="10506" max="10506" width="10" style="255" customWidth="1"/>
    <col min="10507" max="10752" width="10.109375" style="255"/>
    <col min="10753" max="10753" width="15.33203125" style="255" customWidth="1"/>
    <col min="10754" max="10754" width="13.109375" style="255" customWidth="1"/>
    <col min="10755" max="10755" width="14.44140625" style="255" customWidth="1"/>
    <col min="10756" max="10756" width="9" style="255" customWidth="1"/>
    <col min="10757" max="10757" width="12.44140625" style="255" customWidth="1"/>
    <col min="10758" max="10758" width="14.6640625" style="255" customWidth="1"/>
    <col min="10759" max="10759" width="9" style="255" customWidth="1"/>
    <col min="10760" max="10760" width="9.77734375" style="255" customWidth="1"/>
    <col min="10761" max="10761" width="9" style="255" customWidth="1"/>
    <col min="10762" max="10762" width="10" style="255" customWidth="1"/>
    <col min="10763" max="11008" width="10.109375" style="255"/>
    <col min="11009" max="11009" width="15.33203125" style="255" customWidth="1"/>
    <col min="11010" max="11010" width="13.109375" style="255" customWidth="1"/>
    <col min="11011" max="11011" width="14.44140625" style="255" customWidth="1"/>
    <col min="11012" max="11012" width="9" style="255" customWidth="1"/>
    <col min="11013" max="11013" width="12.44140625" style="255" customWidth="1"/>
    <col min="11014" max="11014" width="14.6640625" style="255" customWidth="1"/>
    <col min="11015" max="11015" width="9" style="255" customWidth="1"/>
    <col min="11016" max="11016" width="9.77734375" style="255" customWidth="1"/>
    <col min="11017" max="11017" width="9" style="255" customWidth="1"/>
    <col min="11018" max="11018" width="10" style="255" customWidth="1"/>
    <col min="11019" max="11264" width="10.109375" style="255"/>
    <col min="11265" max="11265" width="15.33203125" style="255" customWidth="1"/>
    <col min="11266" max="11266" width="13.109375" style="255" customWidth="1"/>
    <col min="11267" max="11267" width="14.44140625" style="255" customWidth="1"/>
    <col min="11268" max="11268" width="9" style="255" customWidth="1"/>
    <col min="11269" max="11269" width="12.44140625" style="255" customWidth="1"/>
    <col min="11270" max="11270" width="14.6640625" style="255" customWidth="1"/>
    <col min="11271" max="11271" width="9" style="255" customWidth="1"/>
    <col min="11272" max="11272" width="9.77734375" style="255" customWidth="1"/>
    <col min="11273" max="11273" width="9" style="255" customWidth="1"/>
    <col min="11274" max="11274" width="10" style="255" customWidth="1"/>
    <col min="11275" max="11520" width="10.109375" style="255"/>
    <col min="11521" max="11521" width="15.33203125" style="255" customWidth="1"/>
    <col min="11522" max="11522" width="13.109375" style="255" customWidth="1"/>
    <col min="11523" max="11523" width="14.44140625" style="255" customWidth="1"/>
    <col min="11524" max="11524" width="9" style="255" customWidth="1"/>
    <col min="11525" max="11525" width="12.44140625" style="255" customWidth="1"/>
    <col min="11526" max="11526" width="14.6640625" style="255" customWidth="1"/>
    <col min="11527" max="11527" width="9" style="255" customWidth="1"/>
    <col min="11528" max="11528" width="9.77734375" style="255" customWidth="1"/>
    <col min="11529" max="11529" width="9" style="255" customWidth="1"/>
    <col min="11530" max="11530" width="10" style="255" customWidth="1"/>
    <col min="11531" max="11776" width="10.109375" style="255"/>
    <col min="11777" max="11777" width="15.33203125" style="255" customWidth="1"/>
    <col min="11778" max="11778" width="13.109375" style="255" customWidth="1"/>
    <col min="11779" max="11779" width="14.44140625" style="255" customWidth="1"/>
    <col min="11780" max="11780" width="9" style="255" customWidth="1"/>
    <col min="11781" max="11781" width="12.44140625" style="255" customWidth="1"/>
    <col min="11782" max="11782" width="14.6640625" style="255" customWidth="1"/>
    <col min="11783" max="11783" width="9" style="255" customWidth="1"/>
    <col min="11784" max="11784" width="9.77734375" style="255" customWidth="1"/>
    <col min="11785" max="11785" width="9" style="255" customWidth="1"/>
    <col min="11786" max="11786" width="10" style="255" customWidth="1"/>
    <col min="11787" max="12032" width="10.109375" style="255"/>
    <col min="12033" max="12033" width="15.33203125" style="255" customWidth="1"/>
    <col min="12034" max="12034" width="13.109375" style="255" customWidth="1"/>
    <col min="12035" max="12035" width="14.44140625" style="255" customWidth="1"/>
    <col min="12036" max="12036" width="9" style="255" customWidth="1"/>
    <col min="12037" max="12037" width="12.44140625" style="255" customWidth="1"/>
    <col min="12038" max="12038" width="14.6640625" style="255" customWidth="1"/>
    <col min="12039" max="12039" width="9" style="255" customWidth="1"/>
    <col min="12040" max="12040" width="9.77734375" style="255" customWidth="1"/>
    <col min="12041" max="12041" width="9" style="255" customWidth="1"/>
    <col min="12042" max="12042" width="10" style="255" customWidth="1"/>
    <col min="12043" max="12288" width="10.109375" style="255"/>
    <col min="12289" max="12289" width="15.33203125" style="255" customWidth="1"/>
    <col min="12290" max="12290" width="13.109375" style="255" customWidth="1"/>
    <col min="12291" max="12291" width="14.44140625" style="255" customWidth="1"/>
    <col min="12292" max="12292" width="9" style="255" customWidth="1"/>
    <col min="12293" max="12293" width="12.44140625" style="255" customWidth="1"/>
    <col min="12294" max="12294" width="14.6640625" style="255" customWidth="1"/>
    <col min="12295" max="12295" width="9" style="255" customWidth="1"/>
    <col min="12296" max="12296" width="9.77734375" style="255" customWidth="1"/>
    <col min="12297" max="12297" width="9" style="255" customWidth="1"/>
    <col min="12298" max="12298" width="10" style="255" customWidth="1"/>
    <col min="12299" max="12544" width="10.109375" style="255"/>
    <col min="12545" max="12545" width="15.33203125" style="255" customWidth="1"/>
    <col min="12546" max="12546" width="13.109375" style="255" customWidth="1"/>
    <col min="12547" max="12547" width="14.44140625" style="255" customWidth="1"/>
    <col min="12548" max="12548" width="9" style="255" customWidth="1"/>
    <col min="12549" max="12549" width="12.44140625" style="255" customWidth="1"/>
    <col min="12550" max="12550" width="14.6640625" style="255" customWidth="1"/>
    <col min="12551" max="12551" width="9" style="255" customWidth="1"/>
    <col min="12552" max="12552" width="9.77734375" style="255" customWidth="1"/>
    <col min="12553" max="12553" width="9" style="255" customWidth="1"/>
    <col min="12554" max="12554" width="10" style="255" customWidth="1"/>
    <col min="12555" max="12800" width="10.109375" style="255"/>
    <col min="12801" max="12801" width="15.33203125" style="255" customWidth="1"/>
    <col min="12802" max="12802" width="13.109375" style="255" customWidth="1"/>
    <col min="12803" max="12803" width="14.44140625" style="255" customWidth="1"/>
    <col min="12804" max="12804" width="9" style="255" customWidth="1"/>
    <col min="12805" max="12805" width="12.44140625" style="255" customWidth="1"/>
    <col min="12806" max="12806" width="14.6640625" style="255" customWidth="1"/>
    <col min="12807" max="12807" width="9" style="255" customWidth="1"/>
    <col min="12808" max="12808" width="9.77734375" style="255" customWidth="1"/>
    <col min="12809" max="12809" width="9" style="255" customWidth="1"/>
    <col min="12810" max="12810" width="10" style="255" customWidth="1"/>
    <col min="12811" max="13056" width="10.109375" style="255"/>
    <col min="13057" max="13057" width="15.33203125" style="255" customWidth="1"/>
    <col min="13058" max="13058" width="13.109375" style="255" customWidth="1"/>
    <col min="13059" max="13059" width="14.44140625" style="255" customWidth="1"/>
    <col min="13060" max="13060" width="9" style="255" customWidth="1"/>
    <col min="13061" max="13061" width="12.44140625" style="255" customWidth="1"/>
    <col min="13062" max="13062" width="14.6640625" style="255" customWidth="1"/>
    <col min="13063" max="13063" width="9" style="255" customWidth="1"/>
    <col min="13064" max="13064" width="9.77734375" style="255" customWidth="1"/>
    <col min="13065" max="13065" width="9" style="255" customWidth="1"/>
    <col min="13066" max="13066" width="10" style="255" customWidth="1"/>
    <col min="13067" max="13312" width="10.109375" style="255"/>
    <col min="13313" max="13313" width="15.33203125" style="255" customWidth="1"/>
    <col min="13314" max="13314" width="13.109375" style="255" customWidth="1"/>
    <col min="13315" max="13315" width="14.44140625" style="255" customWidth="1"/>
    <col min="13316" max="13316" width="9" style="255" customWidth="1"/>
    <col min="13317" max="13317" width="12.44140625" style="255" customWidth="1"/>
    <col min="13318" max="13318" width="14.6640625" style="255" customWidth="1"/>
    <col min="13319" max="13319" width="9" style="255" customWidth="1"/>
    <col min="13320" max="13320" width="9.77734375" style="255" customWidth="1"/>
    <col min="13321" max="13321" width="9" style="255" customWidth="1"/>
    <col min="13322" max="13322" width="10" style="255" customWidth="1"/>
    <col min="13323" max="13568" width="10.109375" style="255"/>
    <col min="13569" max="13569" width="15.33203125" style="255" customWidth="1"/>
    <col min="13570" max="13570" width="13.109375" style="255" customWidth="1"/>
    <col min="13571" max="13571" width="14.44140625" style="255" customWidth="1"/>
    <col min="13572" max="13572" width="9" style="255" customWidth="1"/>
    <col min="13573" max="13573" width="12.44140625" style="255" customWidth="1"/>
    <col min="13574" max="13574" width="14.6640625" style="255" customWidth="1"/>
    <col min="13575" max="13575" width="9" style="255" customWidth="1"/>
    <col min="13576" max="13576" width="9.77734375" style="255" customWidth="1"/>
    <col min="13577" max="13577" width="9" style="255" customWidth="1"/>
    <col min="13578" max="13578" width="10" style="255" customWidth="1"/>
    <col min="13579" max="13824" width="10.109375" style="255"/>
    <col min="13825" max="13825" width="15.33203125" style="255" customWidth="1"/>
    <col min="13826" max="13826" width="13.109375" style="255" customWidth="1"/>
    <col min="13827" max="13827" width="14.44140625" style="255" customWidth="1"/>
    <col min="13828" max="13828" width="9" style="255" customWidth="1"/>
    <col min="13829" max="13829" width="12.44140625" style="255" customWidth="1"/>
    <col min="13830" max="13830" width="14.6640625" style="255" customWidth="1"/>
    <col min="13831" max="13831" width="9" style="255" customWidth="1"/>
    <col min="13832" max="13832" width="9.77734375" style="255" customWidth="1"/>
    <col min="13833" max="13833" width="9" style="255" customWidth="1"/>
    <col min="13834" max="13834" width="10" style="255" customWidth="1"/>
    <col min="13835" max="14080" width="10.109375" style="255"/>
    <col min="14081" max="14081" width="15.33203125" style="255" customWidth="1"/>
    <col min="14082" max="14082" width="13.109375" style="255" customWidth="1"/>
    <col min="14083" max="14083" width="14.44140625" style="255" customWidth="1"/>
    <col min="14084" max="14084" width="9" style="255" customWidth="1"/>
    <col min="14085" max="14085" width="12.44140625" style="255" customWidth="1"/>
    <col min="14086" max="14086" width="14.6640625" style="255" customWidth="1"/>
    <col min="14087" max="14087" width="9" style="255" customWidth="1"/>
    <col min="14088" max="14088" width="9.77734375" style="255" customWidth="1"/>
    <col min="14089" max="14089" width="9" style="255" customWidth="1"/>
    <col min="14090" max="14090" width="10" style="255" customWidth="1"/>
    <col min="14091" max="14336" width="10.109375" style="255"/>
    <col min="14337" max="14337" width="15.33203125" style="255" customWidth="1"/>
    <col min="14338" max="14338" width="13.109375" style="255" customWidth="1"/>
    <col min="14339" max="14339" width="14.44140625" style="255" customWidth="1"/>
    <col min="14340" max="14340" width="9" style="255" customWidth="1"/>
    <col min="14341" max="14341" width="12.44140625" style="255" customWidth="1"/>
    <col min="14342" max="14342" width="14.6640625" style="255" customWidth="1"/>
    <col min="14343" max="14343" width="9" style="255" customWidth="1"/>
    <col min="14344" max="14344" width="9.77734375" style="255" customWidth="1"/>
    <col min="14345" max="14345" width="9" style="255" customWidth="1"/>
    <col min="14346" max="14346" width="10" style="255" customWidth="1"/>
    <col min="14347" max="14592" width="10.109375" style="255"/>
    <col min="14593" max="14593" width="15.33203125" style="255" customWidth="1"/>
    <col min="14594" max="14594" width="13.109375" style="255" customWidth="1"/>
    <col min="14595" max="14595" width="14.44140625" style="255" customWidth="1"/>
    <col min="14596" max="14596" width="9" style="255" customWidth="1"/>
    <col min="14597" max="14597" width="12.44140625" style="255" customWidth="1"/>
    <col min="14598" max="14598" width="14.6640625" style="255" customWidth="1"/>
    <col min="14599" max="14599" width="9" style="255" customWidth="1"/>
    <col min="14600" max="14600" width="9.77734375" style="255" customWidth="1"/>
    <col min="14601" max="14601" width="9" style="255" customWidth="1"/>
    <col min="14602" max="14602" width="10" style="255" customWidth="1"/>
    <col min="14603" max="14848" width="10.109375" style="255"/>
    <col min="14849" max="14849" width="15.33203125" style="255" customWidth="1"/>
    <col min="14850" max="14850" width="13.109375" style="255" customWidth="1"/>
    <col min="14851" max="14851" width="14.44140625" style="255" customWidth="1"/>
    <col min="14852" max="14852" width="9" style="255" customWidth="1"/>
    <col min="14853" max="14853" width="12.44140625" style="255" customWidth="1"/>
    <col min="14854" max="14854" width="14.6640625" style="255" customWidth="1"/>
    <col min="14855" max="14855" width="9" style="255" customWidth="1"/>
    <col min="14856" max="14856" width="9.77734375" style="255" customWidth="1"/>
    <col min="14857" max="14857" width="9" style="255" customWidth="1"/>
    <col min="14858" max="14858" width="10" style="255" customWidth="1"/>
    <col min="14859" max="15104" width="10.109375" style="255"/>
    <col min="15105" max="15105" width="15.33203125" style="255" customWidth="1"/>
    <col min="15106" max="15106" width="13.109375" style="255" customWidth="1"/>
    <col min="15107" max="15107" width="14.44140625" style="255" customWidth="1"/>
    <col min="15108" max="15108" width="9" style="255" customWidth="1"/>
    <col min="15109" max="15109" width="12.44140625" style="255" customWidth="1"/>
    <col min="15110" max="15110" width="14.6640625" style="255" customWidth="1"/>
    <col min="15111" max="15111" width="9" style="255" customWidth="1"/>
    <col min="15112" max="15112" width="9.77734375" style="255" customWidth="1"/>
    <col min="15113" max="15113" width="9" style="255" customWidth="1"/>
    <col min="15114" max="15114" width="10" style="255" customWidth="1"/>
    <col min="15115" max="15360" width="10.109375" style="255"/>
    <col min="15361" max="15361" width="15.33203125" style="255" customWidth="1"/>
    <col min="15362" max="15362" width="13.109375" style="255" customWidth="1"/>
    <col min="15363" max="15363" width="14.44140625" style="255" customWidth="1"/>
    <col min="15364" max="15364" width="9" style="255" customWidth="1"/>
    <col min="15365" max="15365" width="12.44140625" style="255" customWidth="1"/>
    <col min="15366" max="15366" width="14.6640625" style="255" customWidth="1"/>
    <col min="15367" max="15367" width="9" style="255" customWidth="1"/>
    <col min="15368" max="15368" width="9.77734375" style="255" customWidth="1"/>
    <col min="15369" max="15369" width="9" style="255" customWidth="1"/>
    <col min="15370" max="15370" width="10" style="255" customWidth="1"/>
    <col min="15371" max="15616" width="10.109375" style="255"/>
    <col min="15617" max="15617" width="15.33203125" style="255" customWidth="1"/>
    <col min="15618" max="15618" width="13.109375" style="255" customWidth="1"/>
    <col min="15619" max="15619" width="14.44140625" style="255" customWidth="1"/>
    <col min="15620" max="15620" width="9" style="255" customWidth="1"/>
    <col min="15621" max="15621" width="12.44140625" style="255" customWidth="1"/>
    <col min="15622" max="15622" width="14.6640625" style="255" customWidth="1"/>
    <col min="15623" max="15623" width="9" style="255" customWidth="1"/>
    <col min="15624" max="15624" width="9.77734375" style="255" customWidth="1"/>
    <col min="15625" max="15625" width="9" style="255" customWidth="1"/>
    <col min="15626" max="15626" width="10" style="255" customWidth="1"/>
    <col min="15627" max="15872" width="10.109375" style="255"/>
    <col min="15873" max="15873" width="15.33203125" style="255" customWidth="1"/>
    <col min="15874" max="15874" width="13.109375" style="255" customWidth="1"/>
    <col min="15875" max="15875" width="14.44140625" style="255" customWidth="1"/>
    <col min="15876" max="15876" width="9" style="255" customWidth="1"/>
    <col min="15877" max="15877" width="12.44140625" style="255" customWidth="1"/>
    <col min="15878" max="15878" width="14.6640625" style="255" customWidth="1"/>
    <col min="15879" max="15879" width="9" style="255" customWidth="1"/>
    <col min="15880" max="15880" width="9.77734375" style="255" customWidth="1"/>
    <col min="15881" max="15881" width="9" style="255" customWidth="1"/>
    <col min="15882" max="15882" width="10" style="255" customWidth="1"/>
    <col min="15883" max="16128" width="10.109375" style="255"/>
    <col min="16129" max="16129" width="15.33203125" style="255" customWidth="1"/>
    <col min="16130" max="16130" width="13.109375" style="255" customWidth="1"/>
    <col min="16131" max="16131" width="14.44140625" style="255" customWidth="1"/>
    <col min="16132" max="16132" width="9" style="255" customWidth="1"/>
    <col min="16133" max="16133" width="12.44140625" style="255" customWidth="1"/>
    <col min="16134" max="16134" width="14.6640625" style="255" customWidth="1"/>
    <col min="16135" max="16135" width="9" style="255" customWidth="1"/>
    <col min="16136" max="16136" width="9.77734375" style="255" customWidth="1"/>
    <col min="16137" max="16137" width="9" style="255" customWidth="1"/>
    <col min="16138" max="16138" width="10" style="255" customWidth="1"/>
    <col min="16139" max="16384" width="10.109375" style="255"/>
  </cols>
  <sheetData>
    <row r="1" spans="1:13" ht="21" customHeight="1" x14ac:dyDescent="0.2">
      <c r="A1" s="255" t="s">
        <v>138</v>
      </c>
    </row>
    <row r="2" spans="1:13" ht="25.5" customHeight="1" x14ac:dyDescent="0.2">
      <c r="A2" s="256" t="s">
        <v>139</v>
      </c>
      <c r="B2" s="379" t="s">
        <v>140</v>
      </c>
      <c r="C2" s="379"/>
      <c r="D2" s="379"/>
      <c r="E2" s="384" t="s">
        <v>141</v>
      </c>
      <c r="F2" s="379"/>
      <c r="G2" s="380"/>
      <c r="H2" s="379" t="s">
        <v>142</v>
      </c>
      <c r="I2" s="379"/>
      <c r="J2" s="380"/>
    </row>
    <row r="3" spans="1:13" ht="12" customHeight="1" x14ac:dyDescent="0.2">
      <c r="A3" s="385" t="s">
        <v>143</v>
      </c>
      <c r="B3" s="257" t="s">
        <v>135</v>
      </c>
      <c r="C3" s="258" t="s">
        <v>144</v>
      </c>
      <c r="D3" s="259" t="s">
        <v>123</v>
      </c>
      <c r="E3" s="257" t="s">
        <v>135</v>
      </c>
      <c r="F3" s="258" t="s">
        <v>144</v>
      </c>
      <c r="G3" s="259" t="s">
        <v>123</v>
      </c>
      <c r="H3" s="260" t="s">
        <v>597</v>
      </c>
      <c r="I3" s="261" t="s">
        <v>597</v>
      </c>
      <c r="J3" s="259" t="s">
        <v>597</v>
      </c>
    </row>
    <row r="4" spans="1:13" ht="13.5" customHeight="1" x14ac:dyDescent="0.2">
      <c r="A4" s="385"/>
      <c r="B4" s="367">
        <v>1605</v>
      </c>
      <c r="C4" s="383">
        <v>523803</v>
      </c>
      <c r="D4" s="297">
        <v>5984</v>
      </c>
      <c r="E4" s="367">
        <v>1690</v>
      </c>
      <c r="F4" s="366">
        <v>732748</v>
      </c>
      <c r="G4" s="297">
        <v>6165</v>
      </c>
      <c r="H4" s="365">
        <f>B4/E4*100</f>
        <v>94.970414201183431</v>
      </c>
      <c r="I4" s="365">
        <f>C4/F4*100</f>
        <v>71.484739637638043</v>
      </c>
      <c r="J4" s="305">
        <f>D4/G4*100</f>
        <v>97.064071370640718</v>
      </c>
      <c r="K4" s="262"/>
      <c r="L4" s="262"/>
      <c r="M4" s="262"/>
    </row>
    <row r="5" spans="1:13" ht="18.75" customHeight="1" x14ac:dyDescent="0.2">
      <c r="A5" s="385"/>
      <c r="B5" s="367"/>
      <c r="C5" s="383"/>
      <c r="D5" s="300">
        <v>5991</v>
      </c>
      <c r="E5" s="367"/>
      <c r="F5" s="366"/>
      <c r="G5" s="300">
        <v>6179</v>
      </c>
      <c r="H5" s="365"/>
      <c r="I5" s="365"/>
      <c r="J5" s="306">
        <f>D5/G5*100</f>
        <v>96.95743647839457</v>
      </c>
      <c r="K5" s="262"/>
      <c r="L5" s="262"/>
      <c r="M5" s="262"/>
    </row>
    <row r="6" spans="1:13" ht="42" customHeight="1" x14ac:dyDescent="0.2">
      <c r="A6" s="361" t="s">
        <v>95</v>
      </c>
      <c r="B6" s="299">
        <v>507</v>
      </c>
      <c r="C6" s="312">
        <v>71936</v>
      </c>
      <c r="D6" s="295">
        <v>1382</v>
      </c>
      <c r="E6" s="299">
        <v>512</v>
      </c>
      <c r="F6" s="301">
        <v>25551</v>
      </c>
      <c r="G6" s="295">
        <v>1400</v>
      </c>
      <c r="H6" s="362">
        <f t="shared" ref="H6:I9" si="0">B6/E6*100</f>
        <v>99.0234375</v>
      </c>
      <c r="I6" s="304">
        <f t="shared" si="0"/>
        <v>281.5388830182772</v>
      </c>
      <c r="J6" s="305">
        <f>D6/G6*100</f>
        <v>98.714285714285708</v>
      </c>
      <c r="K6" s="262"/>
      <c r="L6" s="262"/>
      <c r="M6" s="262"/>
    </row>
    <row r="7" spans="1:13" ht="32.25" customHeight="1" x14ac:dyDescent="0.2">
      <c r="A7" s="361" t="s">
        <v>145</v>
      </c>
      <c r="B7" s="299">
        <v>680</v>
      </c>
      <c r="C7" s="301">
        <v>196283</v>
      </c>
      <c r="D7" s="295">
        <v>2338</v>
      </c>
      <c r="E7" s="299">
        <v>728</v>
      </c>
      <c r="F7" s="301">
        <v>287273</v>
      </c>
      <c r="G7" s="295">
        <v>1732</v>
      </c>
      <c r="H7" s="362">
        <f t="shared" si="0"/>
        <v>93.406593406593402</v>
      </c>
      <c r="I7" s="304">
        <f t="shared" si="0"/>
        <v>68.326295892757059</v>
      </c>
      <c r="J7" s="305">
        <f>D7/G7*100</f>
        <v>134.98845265588915</v>
      </c>
      <c r="K7" s="262"/>
      <c r="L7" s="262"/>
      <c r="M7" s="262"/>
    </row>
    <row r="8" spans="1:13" ht="27" customHeight="1" x14ac:dyDescent="0.2">
      <c r="A8" s="361" t="s">
        <v>127</v>
      </c>
      <c r="B8" s="299">
        <v>198</v>
      </c>
      <c r="C8" s="301">
        <v>192309</v>
      </c>
      <c r="D8" s="594">
        <v>2182</v>
      </c>
      <c r="E8" s="299">
        <v>302</v>
      </c>
      <c r="F8" s="301">
        <v>407387</v>
      </c>
      <c r="G8" s="295">
        <v>2977</v>
      </c>
      <c r="H8" s="362">
        <f t="shared" si="0"/>
        <v>65.562913907284766</v>
      </c>
      <c r="I8" s="304">
        <f t="shared" si="0"/>
        <v>47.205482747363071</v>
      </c>
      <c r="J8" s="305">
        <f>D8/G8*100</f>
        <v>73.295263688276791</v>
      </c>
      <c r="K8" s="262"/>
      <c r="L8" s="262"/>
      <c r="M8" s="262"/>
    </row>
    <row r="9" spans="1:13" ht="27" customHeight="1" x14ac:dyDescent="0.2">
      <c r="A9" s="361" t="s">
        <v>128</v>
      </c>
      <c r="B9" s="299">
        <v>220</v>
      </c>
      <c r="C9" s="301">
        <v>63275</v>
      </c>
      <c r="D9" s="295" t="s">
        <v>114</v>
      </c>
      <c r="E9" s="299">
        <v>148</v>
      </c>
      <c r="F9" s="301">
        <v>12537</v>
      </c>
      <c r="G9" s="295" t="s">
        <v>114</v>
      </c>
      <c r="H9" s="362">
        <f t="shared" si="0"/>
        <v>148.64864864864865</v>
      </c>
      <c r="I9" s="304">
        <f t="shared" si="0"/>
        <v>504.70607003270322</v>
      </c>
      <c r="J9" s="307" t="s">
        <v>598</v>
      </c>
      <c r="K9" s="262"/>
      <c r="L9" s="262"/>
      <c r="M9" s="262"/>
    </row>
    <row r="10" spans="1:13" ht="13.5" customHeight="1" x14ac:dyDescent="0.2">
      <c r="A10" s="381" t="s">
        <v>61</v>
      </c>
      <c r="B10" s="367" t="s">
        <v>114</v>
      </c>
      <c r="C10" s="369" t="s">
        <v>114</v>
      </c>
      <c r="D10" s="298">
        <v>82</v>
      </c>
      <c r="E10" s="367" t="s">
        <v>114</v>
      </c>
      <c r="F10" s="369" t="s">
        <v>114</v>
      </c>
      <c r="G10" s="298">
        <v>56</v>
      </c>
      <c r="H10" s="386" t="s">
        <v>598</v>
      </c>
      <c r="I10" s="388" t="s">
        <v>599</v>
      </c>
      <c r="J10" s="305">
        <f>D10/G10*100</f>
        <v>146.42857142857142</v>
      </c>
      <c r="K10" s="262"/>
      <c r="M10" s="262"/>
    </row>
    <row r="11" spans="1:13" ht="13.5" customHeight="1" x14ac:dyDescent="0.2">
      <c r="A11" s="382"/>
      <c r="B11" s="368"/>
      <c r="C11" s="370"/>
      <c r="D11" s="296">
        <v>89</v>
      </c>
      <c r="E11" s="368"/>
      <c r="F11" s="370"/>
      <c r="G11" s="296">
        <v>70</v>
      </c>
      <c r="H11" s="387"/>
      <c r="I11" s="389"/>
      <c r="J11" s="308">
        <f>D11/G11*100</f>
        <v>127.14285714285714</v>
      </c>
      <c r="K11" s="262"/>
      <c r="M11" s="262"/>
    </row>
    <row r="12" spans="1:13" ht="21" customHeight="1" x14ac:dyDescent="0.2">
      <c r="M12" s="262"/>
    </row>
    <row r="13" spans="1:13" ht="21" customHeight="1" x14ac:dyDescent="0.2">
      <c r="A13" s="255" t="s">
        <v>78</v>
      </c>
    </row>
    <row r="14" spans="1:13" ht="21" customHeight="1" x14ac:dyDescent="0.2">
      <c r="A14" s="256" t="s">
        <v>139</v>
      </c>
      <c r="B14" s="379" t="s">
        <v>140</v>
      </c>
      <c r="C14" s="379"/>
      <c r="D14" s="379"/>
      <c r="E14" s="384" t="s">
        <v>141</v>
      </c>
      <c r="F14" s="379"/>
      <c r="G14" s="380"/>
      <c r="H14" s="379" t="s">
        <v>142</v>
      </c>
      <c r="I14" s="379"/>
      <c r="J14" s="380"/>
    </row>
    <row r="15" spans="1:13" ht="21" customHeight="1" x14ac:dyDescent="0.2">
      <c r="A15" s="371" t="s">
        <v>79</v>
      </c>
      <c r="B15" s="263"/>
      <c r="C15" s="373">
        <f>SUM(C17:C27)</f>
        <v>1605</v>
      </c>
      <c r="D15" s="359" t="s">
        <v>135</v>
      </c>
      <c r="E15" s="263"/>
      <c r="F15" s="373">
        <f>SUM(F17:F27)</f>
        <v>1690</v>
      </c>
      <c r="G15" s="359" t="s">
        <v>135</v>
      </c>
      <c r="H15" s="263"/>
      <c r="I15" s="375">
        <f>C15/F15*100</f>
        <v>94.970414201183431</v>
      </c>
      <c r="J15" s="359" t="s">
        <v>600</v>
      </c>
      <c r="K15" s="264"/>
      <c r="L15" s="265"/>
    </row>
    <row r="16" spans="1:13" ht="5.25" customHeight="1" x14ac:dyDescent="0.2">
      <c r="A16" s="372"/>
      <c r="B16" s="266"/>
      <c r="C16" s="374"/>
      <c r="D16" s="267"/>
      <c r="E16" s="266"/>
      <c r="F16" s="374"/>
      <c r="G16" s="267"/>
      <c r="H16" s="266"/>
      <c r="I16" s="376"/>
      <c r="J16" s="267"/>
      <c r="K16" s="264"/>
      <c r="L16" s="265"/>
    </row>
    <row r="17" spans="1:12" ht="21" customHeight="1" x14ac:dyDescent="0.2">
      <c r="A17" s="268" t="s">
        <v>80</v>
      </c>
      <c r="B17" s="269"/>
      <c r="C17" s="303">
        <v>194</v>
      </c>
      <c r="D17" s="270"/>
      <c r="E17" s="269"/>
      <c r="F17" s="303">
        <v>302</v>
      </c>
      <c r="G17" s="270"/>
      <c r="H17" s="269"/>
      <c r="I17" s="309">
        <f>C17/F17*100</f>
        <v>64.238410596026483</v>
      </c>
      <c r="J17" s="270"/>
      <c r="K17" s="264"/>
      <c r="L17" s="265"/>
    </row>
    <row r="18" spans="1:12" ht="21" customHeight="1" x14ac:dyDescent="0.2">
      <c r="A18" s="268" t="s">
        <v>150</v>
      </c>
      <c r="B18" s="269"/>
      <c r="C18" s="303">
        <v>238</v>
      </c>
      <c r="D18" s="270"/>
      <c r="E18" s="269"/>
      <c r="F18" s="303">
        <v>240</v>
      </c>
      <c r="G18" s="270"/>
      <c r="H18" s="269"/>
      <c r="I18" s="309">
        <f t="shared" ref="I18:I27" si="1">C18/F18*100</f>
        <v>99.166666666666671</v>
      </c>
      <c r="J18" s="270"/>
      <c r="K18" s="264"/>
      <c r="L18" s="265"/>
    </row>
    <row r="19" spans="1:12" ht="21" customHeight="1" x14ac:dyDescent="0.2">
      <c r="A19" s="268" t="s">
        <v>151</v>
      </c>
      <c r="B19" s="269"/>
      <c r="C19" s="303">
        <v>297</v>
      </c>
      <c r="D19" s="270"/>
      <c r="E19" s="269"/>
      <c r="F19" s="303">
        <v>307</v>
      </c>
      <c r="G19" s="270"/>
      <c r="H19" s="269"/>
      <c r="I19" s="309">
        <f t="shared" si="1"/>
        <v>96.742671009771982</v>
      </c>
      <c r="J19" s="270"/>
      <c r="K19" s="264"/>
      <c r="L19" s="265"/>
    </row>
    <row r="20" spans="1:12" ht="21" customHeight="1" x14ac:dyDescent="0.2">
      <c r="A20" s="268" t="s">
        <v>81</v>
      </c>
      <c r="B20" s="269"/>
      <c r="C20" s="303">
        <v>62</v>
      </c>
      <c r="D20" s="270"/>
      <c r="E20" s="269"/>
      <c r="F20" s="303">
        <v>63</v>
      </c>
      <c r="G20" s="270"/>
      <c r="H20" s="269"/>
      <c r="I20" s="309">
        <f t="shared" si="1"/>
        <v>98.412698412698404</v>
      </c>
      <c r="J20" s="270"/>
      <c r="K20" s="264"/>
      <c r="L20" s="265"/>
    </row>
    <row r="21" spans="1:12" ht="21" customHeight="1" x14ac:dyDescent="0.2">
      <c r="A21" s="268" t="s">
        <v>82</v>
      </c>
      <c r="B21" s="269"/>
      <c r="C21" s="303">
        <v>1</v>
      </c>
      <c r="D21" s="270"/>
      <c r="E21" s="269"/>
      <c r="F21" s="303">
        <v>3</v>
      </c>
      <c r="G21" s="270"/>
      <c r="H21" s="269"/>
      <c r="I21" s="309">
        <f t="shared" si="1"/>
        <v>33.333333333333329</v>
      </c>
      <c r="J21" s="270"/>
      <c r="K21" s="264"/>
      <c r="L21" s="265"/>
    </row>
    <row r="22" spans="1:12" ht="21" customHeight="1" x14ac:dyDescent="0.2">
      <c r="A22" s="268" t="s">
        <v>83</v>
      </c>
      <c r="B22" s="269"/>
      <c r="C22" s="303">
        <v>178</v>
      </c>
      <c r="D22" s="270"/>
      <c r="E22" s="269"/>
      <c r="F22" s="303">
        <v>109</v>
      </c>
      <c r="G22" s="270"/>
      <c r="H22" s="269"/>
      <c r="I22" s="309">
        <f t="shared" si="1"/>
        <v>163.30275229357798</v>
      </c>
      <c r="J22" s="270"/>
      <c r="K22" s="264"/>
      <c r="L22" s="265"/>
    </row>
    <row r="23" spans="1:12" ht="21" customHeight="1" x14ac:dyDescent="0.2">
      <c r="A23" s="268" t="s">
        <v>84</v>
      </c>
      <c r="B23" s="269"/>
      <c r="C23" s="303">
        <v>113</v>
      </c>
      <c r="D23" s="270"/>
      <c r="E23" s="269"/>
      <c r="F23" s="303">
        <v>152</v>
      </c>
      <c r="G23" s="270"/>
      <c r="H23" s="269"/>
      <c r="I23" s="309">
        <f t="shared" si="1"/>
        <v>74.342105263157904</v>
      </c>
      <c r="J23" s="270"/>
      <c r="K23" s="264"/>
      <c r="L23" s="265"/>
    </row>
    <row r="24" spans="1:12" ht="21" customHeight="1" x14ac:dyDescent="0.2">
      <c r="A24" s="268" t="s">
        <v>85</v>
      </c>
      <c r="B24" s="269"/>
      <c r="C24" s="303">
        <v>130</v>
      </c>
      <c r="D24" s="270"/>
      <c r="E24" s="269"/>
      <c r="F24" s="303">
        <v>136</v>
      </c>
      <c r="G24" s="270"/>
      <c r="H24" s="269"/>
      <c r="I24" s="309">
        <f t="shared" si="1"/>
        <v>95.588235294117652</v>
      </c>
      <c r="J24" s="270"/>
      <c r="K24" s="264"/>
      <c r="L24" s="265"/>
    </row>
    <row r="25" spans="1:12" ht="21" customHeight="1" x14ac:dyDescent="0.2">
      <c r="A25" s="268" t="s">
        <v>157</v>
      </c>
      <c r="B25" s="269"/>
      <c r="C25" s="303">
        <v>24</v>
      </c>
      <c r="D25" s="270"/>
      <c r="E25" s="269"/>
      <c r="F25" s="303">
        <v>17</v>
      </c>
      <c r="G25" s="270"/>
      <c r="H25" s="269"/>
      <c r="I25" s="309">
        <f t="shared" si="1"/>
        <v>141.1764705882353</v>
      </c>
      <c r="J25" s="270"/>
      <c r="K25" s="264"/>
      <c r="L25" s="265"/>
    </row>
    <row r="26" spans="1:12" ht="21" customHeight="1" x14ac:dyDescent="0.2">
      <c r="A26" s="268" t="s">
        <v>86</v>
      </c>
      <c r="B26" s="269"/>
      <c r="C26" s="303">
        <v>2</v>
      </c>
      <c r="D26" s="270"/>
      <c r="E26" s="269"/>
      <c r="F26" s="303">
        <v>1</v>
      </c>
      <c r="G26" s="270"/>
      <c r="H26" s="269"/>
      <c r="I26" s="309">
        <f t="shared" si="1"/>
        <v>200</v>
      </c>
      <c r="J26" s="270"/>
      <c r="K26" s="264"/>
      <c r="L26" s="265"/>
    </row>
    <row r="27" spans="1:12" ht="21" customHeight="1" x14ac:dyDescent="0.2">
      <c r="A27" s="363" t="s">
        <v>87</v>
      </c>
      <c r="B27" s="266"/>
      <c r="C27" s="302">
        <v>366</v>
      </c>
      <c r="D27" s="267"/>
      <c r="E27" s="266"/>
      <c r="F27" s="302">
        <v>360</v>
      </c>
      <c r="G27" s="267"/>
      <c r="H27" s="266"/>
      <c r="I27" s="310">
        <f t="shared" si="1"/>
        <v>101.66666666666666</v>
      </c>
      <c r="J27" s="267"/>
      <c r="K27" s="264"/>
      <c r="L27" s="265"/>
    </row>
    <row r="29" spans="1:12" ht="21" customHeight="1" x14ac:dyDescent="0.2">
      <c r="A29" s="255" t="s">
        <v>88</v>
      </c>
    </row>
    <row r="30" spans="1:12" ht="21" customHeight="1" x14ac:dyDescent="0.2">
      <c r="A30" s="396" t="s">
        <v>89</v>
      </c>
      <c r="B30" s="377"/>
      <c r="C30" s="397"/>
      <c r="D30" s="396" t="s">
        <v>90</v>
      </c>
      <c r="E30" s="397"/>
      <c r="F30" s="377" t="s">
        <v>91</v>
      </c>
      <c r="G30" s="377"/>
      <c r="H30" s="396" t="s">
        <v>92</v>
      </c>
      <c r="I30" s="397"/>
    </row>
    <row r="31" spans="1:12" ht="21" customHeight="1" x14ac:dyDescent="0.2">
      <c r="A31" s="398" t="s">
        <v>79</v>
      </c>
      <c r="B31" s="399"/>
      <c r="C31" s="400"/>
      <c r="D31" s="409" t="s">
        <v>99</v>
      </c>
      <c r="E31" s="410"/>
      <c r="F31" s="378" t="s">
        <v>99</v>
      </c>
      <c r="G31" s="378"/>
      <c r="H31" s="409" t="s">
        <v>601</v>
      </c>
      <c r="I31" s="410"/>
    </row>
    <row r="32" spans="1:12" ht="21" customHeight="1" x14ac:dyDescent="0.2">
      <c r="A32" s="401"/>
      <c r="B32" s="402"/>
      <c r="C32" s="403"/>
      <c r="D32" s="411">
        <v>1153</v>
      </c>
      <c r="E32" s="412"/>
      <c r="F32" s="411">
        <v>1148</v>
      </c>
      <c r="G32" s="412"/>
      <c r="H32" s="425">
        <f>D32/F32*100</f>
        <v>100.4355400696864</v>
      </c>
      <c r="I32" s="426"/>
    </row>
    <row r="33" spans="1:10" ht="29.25" customHeight="1" x14ac:dyDescent="0.2">
      <c r="A33" s="398" t="s">
        <v>93</v>
      </c>
      <c r="B33" s="399"/>
      <c r="C33" s="400"/>
      <c r="D33" s="413">
        <v>82</v>
      </c>
      <c r="E33" s="414"/>
      <c r="F33" s="413">
        <v>56</v>
      </c>
      <c r="G33" s="414"/>
      <c r="H33" s="429">
        <f>D33/F33*100</f>
        <v>146.42857142857142</v>
      </c>
      <c r="I33" s="430"/>
    </row>
    <row r="34" spans="1:10" ht="21" customHeight="1" x14ac:dyDescent="0.2">
      <c r="A34" s="401"/>
      <c r="B34" s="402"/>
      <c r="C34" s="403"/>
      <c r="D34" s="415">
        <v>89</v>
      </c>
      <c r="E34" s="416"/>
      <c r="F34" s="415">
        <v>70</v>
      </c>
      <c r="G34" s="416"/>
      <c r="H34" s="427">
        <f>D34/F34*100</f>
        <v>127.14285714285714</v>
      </c>
      <c r="I34" s="428"/>
    </row>
    <row r="35" spans="1:10" ht="21" customHeight="1" x14ac:dyDescent="0.2">
      <c r="A35" s="404" t="s">
        <v>94</v>
      </c>
      <c r="B35" s="405"/>
      <c r="C35" s="406"/>
      <c r="D35" s="417">
        <v>1071</v>
      </c>
      <c r="E35" s="418"/>
      <c r="F35" s="417">
        <v>1092</v>
      </c>
      <c r="G35" s="418"/>
      <c r="H35" s="429">
        <f t="shared" ref="H35:H40" si="2">D35/F35*100</f>
        <v>98.076923076923066</v>
      </c>
      <c r="I35" s="430"/>
    </row>
    <row r="36" spans="1:10" ht="21" customHeight="1" x14ac:dyDescent="0.2">
      <c r="A36" s="404"/>
      <c r="B36" s="405"/>
      <c r="C36" s="406"/>
      <c r="D36" s="407">
        <v>1064</v>
      </c>
      <c r="E36" s="408"/>
      <c r="F36" s="407">
        <v>1078</v>
      </c>
      <c r="G36" s="408"/>
      <c r="H36" s="427">
        <f t="shared" si="2"/>
        <v>98.701298701298697</v>
      </c>
      <c r="I36" s="428"/>
    </row>
    <row r="37" spans="1:10" ht="21" customHeight="1" x14ac:dyDescent="0.2">
      <c r="A37" s="268"/>
      <c r="B37" s="399" t="s">
        <v>96</v>
      </c>
      <c r="C37" s="400"/>
      <c r="D37" s="398">
        <v>196</v>
      </c>
      <c r="E37" s="400"/>
      <c r="F37" s="398">
        <v>226</v>
      </c>
      <c r="G37" s="400"/>
      <c r="H37" s="429">
        <f t="shared" si="2"/>
        <v>86.725663716814154</v>
      </c>
      <c r="I37" s="430"/>
    </row>
    <row r="38" spans="1:10" ht="21" customHeight="1" x14ac:dyDescent="0.2">
      <c r="A38" s="268"/>
      <c r="B38" s="405"/>
      <c r="C38" s="406"/>
      <c r="D38" s="390">
        <v>189</v>
      </c>
      <c r="E38" s="391"/>
      <c r="F38" s="390">
        <v>212</v>
      </c>
      <c r="G38" s="391"/>
      <c r="H38" s="419">
        <f t="shared" si="2"/>
        <v>89.15094339622641</v>
      </c>
      <c r="I38" s="420"/>
    </row>
    <row r="39" spans="1:10" ht="21" customHeight="1" x14ac:dyDescent="0.2">
      <c r="A39" s="268"/>
      <c r="B39" s="360"/>
      <c r="C39" s="271" t="s">
        <v>97</v>
      </c>
      <c r="D39" s="392">
        <v>84</v>
      </c>
      <c r="E39" s="393"/>
      <c r="F39" s="392">
        <v>99</v>
      </c>
      <c r="G39" s="393"/>
      <c r="H39" s="421">
        <f t="shared" si="2"/>
        <v>84.848484848484844</v>
      </c>
      <c r="I39" s="422"/>
    </row>
    <row r="40" spans="1:10" ht="21" customHeight="1" x14ac:dyDescent="0.2">
      <c r="A40" s="363"/>
      <c r="B40" s="402" t="s">
        <v>98</v>
      </c>
      <c r="C40" s="403"/>
      <c r="D40" s="394">
        <v>875</v>
      </c>
      <c r="E40" s="395"/>
      <c r="F40" s="394">
        <v>866</v>
      </c>
      <c r="G40" s="395"/>
      <c r="H40" s="423">
        <f t="shared" si="2"/>
        <v>101.03926096997691</v>
      </c>
      <c r="I40" s="424"/>
    </row>
    <row r="42" spans="1:10" ht="44.25" customHeight="1" x14ac:dyDescent="0.2">
      <c r="A42" s="364" t="s">
        <v>137</v>
      </c>
      <c r="B42" s="364"/>
      <c r="C42" s="364"/>
      <c r="D42" s="364"/>
      <c r="E42" s="364"/>
      <c r="F42" s="364"/>
      <c r="G42" s="364"/>
      <c r="H42" s="364"/>
      <c r="I42" s="364"/>
      <c r="J42" s="364"/>
    </row>
  </sheetData>
  <mergeCells count="64">
    <mergeCell ref="A42:J42"/>
    <mergeCell ref="D39:E39"/>
    <mergeCell ref="F39:G39"/>
    <mergeCell ref="H39:I39"/>
    <mergeCell ref="B40:C40"/>
    <mergeCell ref="D40:E40"/>
    <mergeCell ref="F40:G40"/>
    <mergeCell ref="H40:I40"/>
    <mergeCell ref="B37:C38"/>
    <mergeCell ref="D37:E37"/>
    <mergeCell ref="F37:G37"/>
    <mergeCell ref="H37:I37"/>
    <mergeCell ref="D38:E38"/>
    <mergeCell ref="F38:G38"/>
    <mergeCell ref="H38:I38"/>
    <mergeCell ref="A35:C36"/>
    <mergeCell ref="D35:E35"/>
    <mergeCell ref="F35:G35"/>
    <mergeCell ref="H35:I35"/>
    <mergeCell ref="D36:E36"/>
    <mergeCell ref="F36:G36"/>
    <mergeCell ref="H36:I36"/>
    <mergeCell ref="H32:I32"/>
    <mergeCell ref="A33:C34"/>
    <mergeCell ref="D33:E33"/>
    <mergeCell ref="F33:G33"/>
    <mergeCell ref="H33:I33"/>
    <mergeCell ref="D34:E34"/>
    <mergeCell ref="F34:G34"/>
    <mergeCell ref="H34:I34"/>
    <mergeCell ref="A30:C30"/>
    <mergeCell ref="D30:E30"/>
    <mergeCell ref="F30:G30"/>
    <mergeCell ref="H30:I30"/>
    <mergeCell ref="A31:C32"/>
    <mergeCell ref="D31:E31"/>
    <mergeCell ref="F31:G31"/>
    <mergeCell ref="H31:I31"/>
    <mergeCell ref="D32:E32"/>
    <mergeCell ref="F32:G32"/>
    <mergeCell ref="I10:I11"/>
    <mergeCell ref="B14:D14"/>
    <mergeCell ref="E14:G14"/>
    <mergeCell ref="H14:J14"/>
    <mergeCell ref="A15:A16"/>
    <mergeCell ref="C15:C16"/>
    <mergeCell ref="F15:F16"/>
    <mergeCell ref="I15:I16"/>
    <mergeCell ref="A10:A11"/>
    <mergeCell ref="B10:B11"/>
    <mergeCell ref="C10:C11"/>
    <mergeCell ref="E10:E11"/>
    <mergeCell ref="F10:F11"/>
    <mergeCell ref="H10:H11"/>
    <mergeCell ref="B2:D2"/>
    <mergeCell ref="E2:G2"/>
    <mergeCell ref="H2:J2"/>
    <mergeCell ref="A3:A5"/>
    <mergeCell ref="B4:B5"/>
    <mergeCell ref="C4:C5"/>
    <mergeCell ref="E4:E5"/>
    <mergeCell ref="F4:F5"/>
    <mergeCell ref="H4:H5"/>
    <mergeCell ref="I4:I5"/>
  </mergeCells>
  <phoneticPr fontId="1"/>
  <pageMargins left="1.1023622047244095" right="0.74803149606299213" top="1.299212598425197" bottom="0.59055118110236227" header="0.78740157480314965" footer="0.51181102362204722"/>
  <pageSetup paperSize="9" scale="68" orientation="portrait" r:id="rId1"/>
  <headerFooter alignWithMargins="0">
    <oddHeader>&amp;C&amp;"ＭＳ ゴシック,標準"&amp;18第二部　救 難 統 計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autoPageBreaks="0"/>
  </sheetPr>
  <dimension ref="A1:BT179"/>
  <sheetViews>
    <sheetView showGridLines="0" view="pageBreakPreview" zoomScale="85" zoomScaleNormal="100" zoomScaleSheetLayoutView="85" workbookViewId="0">
      <pane xSplit="1" ySplit="6" topLeftCell="B7" activePane="bottomRight" state="frozen"/>
      <selection activeCell="X15" sqref="X15"/>
      <selection pane="topRight" activeCell="X15" sqref="X15"/>
      <selection pane="bottomLeft" activeCell="X15" sqref="X15"/>
      <selection pane="bottomRight" activeCell="X15" sqref="X15"/>
    </sheetView>
  </sheetViews>
  <sheetFormatPr defaultColWidth="10.109375" defaultRowHeight="21" customHeight="1" x14ac:dyDescent="0.2"/>
  <cols>
    <col min="1" max="1" width="10.44140625" style="7" customWidth="1"/>
    <col min="2" max="2" width="6.109375" style="7" customWidth="1"/>
    <col min="3" max="3" width="8.33203125" style="7" customWidth="1"/>
    <col min="4" max="4" width="6.109375" style="7" customWidth="1"/>
    <col min="5" max="5" width="5.6640625" style="7" bestFit="1" customWidth="1"/>
    <col min="6" max="6" width="7.77734375" style="7" customWidth="1"/>
    <col min="7" max="7" width="4.6640625" style="7" bestFit="1" customWidth="1"/>
    <col min="8" max="8" width="7" style="7" customWidth="1"/>
    <col min="9" max="9" width="5.109375" style="7" bestFit="1" customWidth="1"/>
    <col min="10" max="10" width="7" style="7" customWidth="1"/>
    <col min="11" max="11" width="4.6640625" style="7" bestFit="1" customWidth="1"/>
    <col min="12" max="12" width="7" style="7" customWidth="1"/>
    <col min="13" max="13" width="4.6640625" style="7" bestFit="1" customWidth="1"/>
    <col min="14" max="14" width="7" style="7" customWidth="1"/>
    <col min="15" max="40" width="5.21875" style="7" customWidth="1"/>
    <col min="41" max="256" width="10.109375" style="7"/>
    <col min="257" max="257" width="10.44140625" style="7" customWidth="1"/>
    <col min="258" max="258" width="6.109375" style="7" customWidth="1"/>
    <col min="259" max="259" width="8.33203125" style="7" customWidth="1"/>
    <col min="260" max="260" width="6.109375" style="7" customWidth="1"/>
    <col min="261" max="261" width="5.6640625" style="7" bestFit="1" customWidth="1"/>
    <col min="262" max="262" width="7.77734375" style="7" customWidth="1"/>
    <col min="263" max="263" width="4.6640625" style="7" bestFit="1" customWidth="1"/>
    <col min="264" max="264" width="7" style="7" customWidth="1"/>
    <col min="265" max="265" width="5.109375" style="7" bestFit="1" customWidth="1"/>
    <col min="266" max="266" width="7" style="7" customWidth="1"/>
    <col min="267" max="267" width="4.6640625" style="7" bestFit="1" customWidth="1"/>
    <col min="268" max="268" width="7" style="7" customWidth="1"/>
    <col min="269" max="269" width="4.6640625" style="7" bestFit="1" customWidth="1"/>
    <col min="270" max="270" width="7" style="7" customWidth="1"/>
    <col min="271" max="296" width="5.21875" style="7" customWidth="1"/>
    <col min="297" max="512" width="10.109375" style="7"/>
    <col min="513" max="513" width="10.44140625" style="7" customWidth="1"/>
    <col min="514" max="514" width="6.109375" style="7" customWidth="1"/>
    <col min="515" max="515" width="8.33203125" style="7" customWidth="1"/>
    <col min="516" max="516" width="6.109375" style="7" customWidth="1"/>
    <col min="517" max="517" width="5.6640625" style="7" bestFit="1" customWidth="1"/>
    <col min="518" max="518" width="7.77734375" style="7" customWidth="1"/>
    <col min="519" max="519" width="4.6640625" style="7" bestFit="1" customWidth="1"/>
    <col min="520" max="520" width="7" style="7" customWidth="1"/>
    <col min="521" max="521" width="5.109375" style="7" bestFit="1" customWidth="1"/>
    <col min="522" max="522" width="7" style="7" customWidth="1"/>
    <col min="523" max="523" width="4.6640625" style="7" bestFit="1" customWidth="1"/>
    <col min="524" max="524" width="7" style="7" customWidth="1"/>
    <col min="525" max="525" width="4.6640625" style="7" bestFit="1" customWidth="1"/>
    <col min="526" max="526" width="7" style="7" customWidth="1"/>
    <col min="527" max="552" width="5.21875" style="7" customWidth="1"/>
    <col min="553" max="768" width="10.109375" style="7"/>
    <col min="769" max="769" width="10.44140625" style="7" customWidth="1"/>
    <col min="770" max="770" width="6.109375" style="7" customWidth="1"/>
    <col min="771" max="771" width="8.33203125" style="7" customWidth="1"/>
    <col min="772" max="772" width="6.109375" style="7" customWidth="1"/>
    <col min="773" max="773" width="5.6640625" style="7" bestFit="1" customWidth="1"/>
    <col min="774" max="774" width="7.77734375" style="7" customWidth="1"/>
    <col min="775" max="775" width="4.6640625" style="7" bestFit="1" customWidth="1"/>
    <col min="776" max="776" width="7" style="7" customWidth="1"/>
    <col min="777" max="777" width="5.109375" style="7" bestFit="1" customWidth="1"/>
    <col min="778" max="778" width="7" style="7" customWidth="1"/>
    <col min="779" max="779" width="4.6640625" style="7" bestFit="1" customWidth="1"/>
    <col min="780" max="780" width="7" style="7" customWidth="1"/>
    <col min="781" max="781" width="4.6640625" style="7" bestFit="1" customWidth="1"/>
    <col min="782" max="782" width="7" style="7" customWidth="1"/>
    <col min="783" max="808" width="5.21875" style="7" customWidth="1"/>
    <col min="809" max="1024" width="10.109375" style="7"/>
    <col min="1025" max="1025" width="10.44140625" style="7" customWidth="1"/>
    <col min="1026" max="1026" width="6.109375" style="7" customWidth="1"/>
    <col min="1027" max="1027" width="8.33203125" style="7" customWidth="1"/>
    <col min="1028" max="1028" width="6.109375" style="7" customWidth="1"/>
    <col min="1029" max="1029" width="5.6640625" style="7" bestFit="1" customWidth="1"/>
    <col min="1030" max="1030" width="7.77734375" style="7" customWidth="1"/>
    <col min="1031" max="1031" width="4.6640625" style="7" bestFit="1" customWidth="1"/>
    <col min="1032" max="1032" width="7" style="7" customWidth="1"/>
    <col min="1033" max="1033" width="5.109375" style="7" bestFit="1" customWidth="1"/>
    <col min="1034" max="1034" width="7" style="7" customWidth="1"/>
    <col min="1035" max="1035" width="4.6640625" style="7" bestFit="1" customWidth="1"/>
    <col min="1036" max="1036" width="7" style="7" customWidth="1"/>
    <col min="1037" max="1037" width="4.6640625" style="7" bestFit="1" customWidth="1"/>
    <col min="1038" max="1038" width="7" style="7" customWidth="1"/>
    <col min="1039" max="1064" width="5.21875" style="7" customWidth="1"/>
    <col min="1065" max="1280" width="10.109375" style="7"/>
    <col min="1281" max="1281" width="10.44140625" style="7" customWidth="1"/>
    <col min="1282" max="1282" width="6.109375" style="7" customWidth="1"/>
    <col min="1283" max="1283" width="8.33203125" style="7" customWidth="1"/>
    <col min="1284" max="1284" width="6.109375" style="7" customWidth="1"/>
    <col min="1285" max="1285" width="5.6640625" style="7" bestFit="1" customWidth="1"/>
    <col min="1286" max="1286" width="7.77734375" style="7" customWidth="1"/>
    <col min="1287" max="1287" width="4.6640625" style="7" bestFit="1" customWidth="1"/>
    <col min="1288" max="1288" width="7" style="7" customWidth="1"/>
    <col min="1289" max="1289" width="5.109375" style="7" bestFit="1" customWidth="1"/>
    <col min="1290" max="1290" width="7" style="7" customWidth="1"/>
    <col min="1291" max="1291" width="4.6640625" style="7" bestFit="1" customWidth="1"/>
    <col min="1292" max="1292" width="7" style="7" customWidth="1"/>
    <col min="1293" max="1293" width="4.6640625" style="7" bestFit="1" customWidth="1"/>
    <col min="1294" max="1294" width="7" style="7" customWidth="1"/>
    <col min="1295" max="1320" width="5.21875" style="7" customWidth="1"/>
    <col min="1321" max="1536" width="10.109375" style="7"/>
    <col min="1537" max="1537" width="10.44140625" style="7" customWidth="1"/>
    <col min="1538" max="1538" width="6.109375" style="7" customWidth="1"/>
    <col min="1539" max="1539" width="8.33203125" style="7" customWidth="1"/>
    <col min="1540" max="1540" width="6.109375" style="7" customWidth="1"/>
    <col min="1541" max="1541" width="5.6640625" style="7" bestFit="1" customWidth="1"/>
    <col min="1542" max="1542" width="7.77734375" style="7" customWidth="1"/>
    <col min="1543" max="1543" width="4.6640625" style="7" bestFit="1" customWidth="1"/>
    <col min="1544" max="1544" width="7" style="7" customWidth="1"/>
    <col min="1545" max="1545" width="5.109375" style="7" bestFit="1" customWidth="1"/>
    <col min="1546" max="1546" width="7" style="7" customWidth="1"/>
    <col min="1547" max="1547" width="4.6640625" style="7" bestFit="1" customWidth="1"/>
    <col min="1548" max="1548" width="7" style="7" customWidth="1"/>
    <col min="1549" max="1549" width="4.6640625" style="7" bestFit="1" customWidth="1"/>
    <col min="1550" max="1550" width="7" style="7" customWidth="1"/>
    <col min="1551" max="1576" width="5.21875" style="7" customWidth="1"/>
    <col min="1577" max="1792" width="10.109375" style="7"/>
    <col min="1793" max="1793" width="10.44140625" style="7" customWidth="1"/>
    <col min="1794" max="1794" width="6.109375" style="7" customWidth="1"/>
    <col min="1795" max="1795" width="8.33203125" style="7" customWidth="1"/>
    <col min="1796" max="1796" width="6.109375" style="7" customWidth="1"/>
    <col min="1797" max="1797" width="5.6640625" style="7" bestFit="1" customWidth="1"/>
    <col min="1798" max="1798" width="7.77734375" style="7" customWidth="1"/>
    <col min="1799" max="1799" width="4.6640625" style="7" bestFit="1" customWidth="1"/>
    <col min="1800" max="1800" width="7" style="7" customWidth="1"/>
    <col min="1801" max="1801" width="5.109375" style="7" bestFit="1" customWidth="1"/>
    <col min="1802" max="1802" width="7" style="7" customWidth="1"/>
    <col min="1803" max="1803" width="4.6640625" style="7" bestFit="1" customWidth="1"/>
    <col min="1804" max="1804" width="7" style="7" customWidth="1"/>
    <col min="1805" max="1805" width="4.6640625" style="7" bestFit="1" customWidth="1"/>
    <col min="1806" max="1806" width="7" style="7" customWidth="1"/>
    <col min="1807" max="1832" width="5.21875" style="7" customWidth="1"/>
    <col min="1833" max="2048" width="10.109375" style="7"/>
    <col min="2049" max="2049" width="10.44140625" style="7" customWidth="1"/>
    <col min="2050" max="2050" width="6.109375" style="7" customWidth="1"/>
    <col min="2051" max="2051" width="8.33203125" style="7" customWidth="1"/>
    <col min="2052" max="2052" width="6.109375" style="7" customWidth="1"/>
    <col min="2053" max="2053" width="5.6640625" style="7" bestFit="1" customWidth="1"/>
    <col min="2054" max="2054" width="7.77734375" style="7" customWidth="1"/>
    <col min="2055" max="2055" width="4.6640625" style="7" bestFit="1" customWidth="1"/>
    <col min="2056" max="2056" width="7" style="7" customWidth="1"/>
    <col min="2057" max="2057" width="5.109375" style="7" bestFit="1" customWidth="1"/>
    <col min="2058" max="2058" width="7" style="7" customWidth="1"/>
    <col min="2059" max="2059" width="4.6640625" style="7" bestFit="1" customWidth="1"/>
    <col min="2060" max="2060" width="7" style="7" customWidth="1"/>
    <col min="2061" max="2061" width="4.6640625" style="7" bestFit="1" customWidth="1"/>
    <col min="2062" max="2062" width="7" style="7" customWidth="1"/>
    <col min="2063" max="2088" width="5.21875" style="7" customWidth="1"/>
    <col min="2089" max="2304" width="10.109375" style="7"/>
    <col min="2305" max="2305" width="10.44140625" style="7" customWidth="1"/>
    <col min="2306" max="2306" width="6.109375" style="7" customWidth="1"/>
    <col min="2307" max="2307" width="8.33203125" style="7" customWidth="1"/>
    <col min="2308" max="2308" width="6.109375" style="7" customWidth="1"/>
    <col min="2309" max="2309" width="5.6640625" style="7" bestFit="1" customWidth="1"/>
    <col min="2310" max="2310" width="7.77734375" style="7" customWidth="1"/>
    <col min="2311" max="2311" width="4.6640625" style="7" bestFit="1" customWidth="1"/>
    <col min="2312" max="2312" width="7" style="7" customWidth="1"/>
    <col min="2313" max="2313" width="5.109375" style="7" bestFit="1" customWidth="1"/>
    <col min="2314" max="2314" width="7" style="7" customWidth="1"/>
    <col min="2315" max="2315" width="4.6640625" style="7" bestFit="1" customWidth="1"/>
    <col min="2316" max="2316" width="7" style="7" customWidth="1"/>
    <col min="2317" max="2317" width="4.6640625" style="7" bestFit="1" customWidth="1"/>
    <col min="2318" max="2318" width="7" style="7" customWidth="1"/>
    <col min="2319" max="2344" width="5.21875" style="7" customWidth="1"/>
    <col min="2345" max="2560" width="10.109375" style="7"/>
    <col min="2561" max="2561" width="10.44140625" style="7" customWidth="1"/>
    <col min="2562" max="2562" width="6.109375" style="7" customWidth="1"/>
    <col min="2563" max="2563" width="8.33203125" style="7" customWidth="1"/>
    <col min="2564" max="2564" width="6.109375" style="7" customWidth="1"/>
    <col min="2565" max="2565" width="5.6640625" style="7" bestFit="1" customWidth="1"/>
    <col min="2566" max="2566" width="7.77734375" style="7" customWidth="1"/>
    <col min="2567" max="2567" width="4.6640625" style="7" bestFit="1" customWidth="1"/>
    <col min="2568" max="2568" width="7" style="7" customWidth="1"/>
    <col min="2569" max="2569" width="5.109375" style="7" bestFit="1" customWidth="1"/>
    <col min="2570" max="2570" width="7" style="7" customWidth="1"/>
    <col min="2571" max="2571" width="4.6640625" style="7" bestFit="1" customWidth="1"/>
    <col min="2572" max="2572" width="7" style="7" customWidth="1"/>
    <col min="2573" max="2573" width="4.6640625" style="7" bestFit="1" customWidth="1"/>
    <col min="2574" max="2574" width="7" style="7" customWidth="1"/>
    <col min="2575" max="2600" width="5.21875" style="7" customWidth="1"/>
    <col min="2601" max="2816" width="10.109375" style="7"/>
    <col min="2817" max="2817" width="10.44140625" style="7" customWidth="1"/>
    <col min="2818" max="2818" width="6.109375" style="7" customWidth="1"/>
    <col min="2819" max="2819" width="8.33203125" style="7" customWidth="1"/>
    <col min="2820" max="2820" width="6.109375" style="7" customWidth="1"/>
    <col min="2821" max="2821" width="5.6640625" style="7" bestFit="1" customWidth="1"/>
    <col min="2822" max="2822" width="7.77734375" style="7" customWidth="1"/>
    <col min="2823" max="2823" width="4.6640625" style="7" bestFit="1" customWidth="1"/>
    <col min="2824" max="2824" width="7" style="7" customWidth="1"/>
    <col min="2825" max="2825" width="5.109375" style="7" bestFit="1" customWidth="1"/>
    <col min="2826" max="2826" width="7" style="7" customWidth="1"/>
    <col min="2827" max="2827" width="4.6640625" style="7" bestFit="1" customWidth="1"/>
    <col min="2828" max="2828" width="7" style="7" customWidth="1"/>
    <col min="2829" max="2829" width="4.6640625" style="7" bestFit="1" customWidth="1"/>
    <col min="2830" max="2830" width="7" style="7" customWidth="1"/>
    <col min="2831" max="2856" width="5.21875" style="7" customWidth="1"/>
    <col min="2857" max="3072" width="10.109375" style="7"/>
    <col min="3073" max="3073" width="10.44140625" style="7" customWidth="1"/>
    <col min="3074" max="3074" width="6.109375" style="7" customWidth="1"/>
    <col min="3075" max="3075" width="8.33203125" style="7" customWidth="1"/>
    <col min="3076" max="3076" width="6.109375" style="7" customWidth="1"/>
    <col min="3077" max="3077" width="5.6640625" style="7" bestFit="1" customWidth="1"/>
    <col min="3078" max="3078" width="7.77734375" style="7" customWidth="1"/>
    <col min="3079" max="3079" width="4.6640625" style="7" bestFit="1" customWidth="1"/>
    <col min="3080" max="3080" width="7" style="7" customWidth="1"/>
    <col min="3081" max="3081" width="5.109375" style="7" bestFit="1" customWidth="1"/>
    <col min="3082" max="3082" width="7" style="7" customWidth="1"/>
    <col min="3083" max="3083" width="4.6640625" style="7" bestFit="1" customWidth="1"/>
    <col min="3084" max="3084" width="7" style="7" customWidth="1"/>
    <col min="3085" max="3085" width="4.6640625" style="7" bestFit="1" customWidth="1"/>
    <col min="3086" max="3086" width="7" style="7" customWidth="1"/>
    <col min="3087" max="3112" width="5.21875" style="7" customWidth="1"/>
    <col min="3113" max="3328" width="10.109375" style="7"/>
    <col min="3329" max="3329" width="10.44140625" style="7" customWidth="1"/>
    <col min="3330" max="3330" width="6.109375" style="7" customWidth="1"/>
    <col min="3331" max="3331" width="8.33203125" style="7" customWidth="1"/>
    <col min="3332" max="3332" width="6.109375" style="7" customWidth="1"/>
    <col min="3333" max="3333" width="5.6640625" style="7" bestFit="1" customWidth="1"/>
    <col min="3334" max="3334" width="7.77734375" style="7" customWidth="1"/>
    <col min="3335" max="3335" width="4.6640625" style="7" bestFit="1" customWidth="1"/>
    <col min="3336" max="3336" width="7" style="7" customWidth="1"/>
    <col min="3337" max="3337" width="5.109375" style="7" bestFit="1" customWidth="1"/>
    <col min="3338" max="3338" width="7" style="7" customWidth="1"/>
    <col min="3339" max="3339" width="4.6640625" style="7" bestFit="1" customWidth="1"/>
    <col min="3340" max="3340" width="7" style="7" customWidth="1"/>
    <col min="3341" max="3341" width="4.6640625" style="7" bestFit="1" customWidth="1"/>
    <col min="3342" max="3342" width="7" style="7" customWidth="1"/>
    <col min="3343" max="3368" width="5.21875" style="7" customWidth="1"/>
    <col min="3369" max="3584" width="10.109375" style="7"/>
    <col min="3585" max="3585" width="10.44140625" style="7" customWidth="1"/>
    <col min="3586" max="3586" width="6.109375" style="7" customWidth="1"/>
    <col min="3587" max="3587" width="8.33203125" style="7" customWidth="1"/>
    <col min="3588" max="3588" width="6.109375" style="7" customWidth="1"/>
    <col min="3589" max="3589" width="5.6640625" style="7" bestFit="1" customWidth="1"/>
    <col min="3590" max="3590" width="7.77734375" style="7" customWidth="1"/>
    <col min="3591" max="3591" width="4.6640625" style="7" bestFit="1" customWidth="1"/>
    <col min="3592" max="3592" width="7" style="7" customWidth="1"/>
    <col min="3593" max="3593" width="5.109375" style="7" bestFit="1" customWidth="1"/>
    <col min="3594" max="3594" width="7" style="7" customWidth="1"/>
    <col min="3595" max="3595" width="4.6640625" style="7" bestFit="1" customWidth="1"/>
    <col min="3596" max="3596" width="7" style="7" customWidth="1"/>
    <col min="3597" max="3597" width="4.6640625" style="7" bestFit="1" customWidth="1"/>
    <col min="3598" max="3598" width="7" style="7" customWidth="1"/>
    <col min="3599" max="3624" width="5.21875" style="7" customWidth="1"/>
    <col min="3625" max="3840" width="10.109375" style="7"/>
    <col min="3841" max="3841" width="10.44140625" style="7" customWidth="1"/>
    <col min="3842" max="3842" width="6.109375" style="7" customWidth="1"/>
    <col min="3843" max="3843" width="8.33203125" style="7" customWidth="1"/>
    <col min="3844" max="3844" width="6.109375" style="7" customWidth="1"/>
    <col min="3845" max="3845" width="5.6640625" style="7" bestFit="1" customWidth="1"/>
    <col min="3846" max="3846" width="7.77734375" style="7" customWidth="1"/>
    <col min="3847" max="3847" width="4.6640625" style="7" bestFit="1" customWidth="1"/>
    <col min="3848" max="3848" width="7" style="7" customWidth="1"/>
    <col min="3849" max="3849" width="5.109375" style="7" bestFit="1" customWidth="1"/>
    <col min="3850" max="3850" width="7" style="7" customWidth="1"/>
    <col min="3851" max="3851" width="4.6640625" style="7" bestFit="1" customWidth="1"/>
    <col min="3852" max="3852" width="7" style="7" customWidth="1"/>
    <col min="3853" max="3853" width="4.6640625" style="7" bestFit="1" customWidth="1"/>
    <col min="3854" max="3854" width="7" style="7" customWidth="1"/>
    <col min="3855" max="3880" width="5.21875" style="7" customWidth="1"/>
    <col min="3881" max="4096" width="10.109375" style="7"/>
    <col min="4097" max="4097" width="10.44140625" style="7" customWidth="1"/>
    <col min="4098" max="4098" width="6.109375" style="7" customWidth="1"/>
    <col min="4099" max="4099" width="8.33203125" style="7" customWidth="1"/>
    <col min="4100" max="4100" width="6.109375" style="7" customWidth="1"/>
    <col min="4101" max="4101" width="5.6640625" style="7" bestFit="1" customWidth="1"/>
    <col min="4102" max="4102" width="7.77734375" style="7" customWidth="1"/>
    <col min="4103" max="4103" width="4.6640625" style="7" bestFit="1" customWidth="1"/>
    <col min="4104" max="4104" width="7" style="7" customWidth="1"/>
    <col min="4105" max="4105" width="5.109375" style="7" bestFit="1" customWidth="1"/>
    <col min="4106" max="4106" width="7" style="7" customWidth="1"/>
    <col min="4107" max="4107" width="4.6640625" style="7" bestFit="1" customWidth="1"/>
    <col min="4108" max="4108" width="7" style="7" customWidth="1"/>
    <col min="4109" max="4109" width="4.6640625" style="7" bestFit="1" customWidth="1"/>
    <col min="4110" max="4110" width="7" style="7" customWidth="1"/>
    <col min="4111" max="4136" width="5.21875" style="7" customWidth="1"/>
    <col min="4137" max="4352" width="10.109375" style="7"/>
    <col min="4353" max="4353" width="10.44140625" style="7" customWidth="1"/>
    <col min="4354" max="4354" width="6.109375" style="7" customWidth="1"/>
    <col min="4355" max="4355" width="8.33203125" style="7" customWidth="1"/>
    <col min="4356" max="4356" width="6.109375" style="7" customWidth="1"/>
    <col min="4357" max="4357" width="5.6640625" style="7" bestFit="1" customWidth="1"/>
    <col min="4358" max="4358" width="7.77734375" style="7" customWidth="1"/>
    <col min="4359" max="4359" width="4.6640625" style="7" bestFit="1" customWidth="1"/>
    <col min="4360" max="4360" width="7" style="7" customWidth="1"/>
    <col min="4361" max="4361" width="5.109375" style="7" bestFit="1" customWidth="1"/>
    <col min="4362" max="4362" width="7" style="7" customWidth="1"/>
    <col min="4363" max="4363" width="4.6640625" style="7" bestFit="1" customWidth="1"/>
    <col min="4364" max="4364" width="7" style="7" customWidth="1"/>
    <col min="4365" max="4365" width="4.6640625" style="7" bestFit="1" customWidth="1"/>
    <col min="4366" max="4366" width="7" style="7" customWidth="1"/>
    <col min="4367" max="4392" width="5.21875" style="7" customWidth="1"/>
    <col min="4393" max="4608" width="10.109375" style="7"/>
    <col min="4609" max="4609" width="10.44140625" style="7" customWidth="1"/>
    <col min="4610" max="4610" width="6.109375" style="7" customWidth="1"/>
    <col min="4611" max="4611" width="8.33203125" style="7" customWidth="1"/>
    <col min="4612" max="4612" width="6.109375" style="7" customWidth="1"/>
    <col min="4613" max="4613" width="5.6640625" style="7" bestFit="1" customWidth="1"/>
    <col min="4614" max="4614" width="7.77734375" style="7" customWidth="1"/>
    <col min="4615" max="4615" width="4.6640625" style="7" bestFit="1" customWidth="1"/>
    <col min="4616" max="4616" width="7" style="7" customWidth="1"/>
    <col min="4617" max="4617" width="5.109375" style="7" bestFit="1" customWidth="1"/>
    <col min="4618" max="4618" width="7" style="7" customWidth="1"/>
    <col min="4619" max="4619" width="4.6640625" style="7" bestFit="1" customWidth="1"/>
    <col min="4620" max="4620" width="7" style="7" customWidth="1"/>
    <col min="4621" max="4621" width="4.6640625" style="7" bestFit="1" customWidth="1"/>
    <col min="4622" max="4622" width="7" style="7" customWidth="1"/>
    <col min="4623" max="4648" width="5.21875" style="7" customWidth="1"/>
    <col min="4649" max="4864" width="10.109375" style="7"/>
    <col min="4865" max="4865" width="10.44140625" style="7" customWidth="1"/>
    <col min="4866" max="4866" width="6.109375" style="7" customWidth="1"/>
    <col min="4867" max="4867" width="8.33203125" style="7" customWidth="1"/>
    <col min="4868" max="4868" width="6.109375" style="7" customWidth="1"/>
    <col min="4869" max="4869" width="5.6640625" style="7" bestFit="1" customWidth="1"/>
    <col min="4870" max="4870" width="7.77734375" style="7" customWidth="1"/>
    <col min="4871" max="4871" width="4.6640625" style="7" bestFit="1" customWidth="1"/>
    <col min="4872" max="4872" width="7" style="7" customWidth="1"/>
    <col min="4873" max="4873" width="5.109375" style="7" bestFit="1" customWidth="1"/>
    <col min="4874" max="4874" width="7" style="7" customWidth="1"/>
    <col min="4875" max="4875" width="4.6640625" style="7" bestFit="1" customWidth="1"/>
    <col min="4876" max="4876" width="7" style="7" customWidth="1"/>
    <col min="4877" max="4877" width="4.6640625" style="7" bestFit="1" customWidth="1"/>
    <col min="4878" max="4878" width="7" style="7" customWidth="1"/>
    <col min="4879" max="4904" width="5.21875" style="7" customWidth="1"/>
    <col min="4905" max="5120" width="10.109375" style="7"/>
    <col min="5121" max="5121" width="10.44140625" style="7" customWidth="1"/>
    <col min="5122" max="5122" width="6.109375" style="7" customWidth="1"/>
    <col min="5123" max="5123" width="8.33203125" style="7" customWidth="1"/>
    <col min="5124" max="5124" width="6.109375" style="7" customWidth="1"/>
    <col min="5125" max="5125" width="5.6640625" style="7" bestFit="1" customWidth="1"/>
    <col min="5126" max="5126" width="7.77734375" style="7" customWidth="1"/>
    <col min="5127" max="5127" width="4.6640625" style="7" bestFit="1" customWidth="1"/>
    <col min="5128" max="5128" width="7" style="7" customWidth="1"/>
    <col min="5129" max="5129" width="5.109375" style="7" bestFit="1" customWidth="1"/>
    <col min="5130" max="5130" width="7" style="7" customWidth="1"/>
    <col min="5131" max="5131" width="4.6640625" style="7" bestFit="1" customWidth="1"/>
    <col min="5132" max="5132" width="7" style="7" customWidth="1"/>
    <col min="5133" max="5133" width="4.6640625" style="7" bestFit="1" customWidth="1"/>
    <col min="5134" max="5134" width="7" style="7" customWidth="1"/>
    <col min="5135" max="5160" width="5.21875" style="7" customWidth="1"/>
    <col min="5161" max="5376" width="10.109375" style="7"/>
    <col min="5377" max="5377" width="10.44140625" style="7" customWidth="1"/>
    <col min="5378" max="5378" width="6.109375" style="7" customWidth="1"/>
    <col min="5379" max="5379" width="8.33203125" style="7" customWidth="1"/>
    <col min="5380" max="5380" width="6.109375" style="7" customWidth="1"/>
    <col min="5381" max="5381" width="5.6640625" style="7" bestFit="1" customWidth="1"/>
    <col min="5382" max="5382" width="7.77734375" style="7" customWidth="1"/>
    <col min="5383" max="5383" width="4.6640625" style="7" bestFit="1" customWidth="1"/>
    <col min="5384" max="5384" width="7" style="7" customWidth="1"/>
    <col min="5385" max="5385" width="5.109375" style="7" bestFit="1" customWidth="1"/>
    <col min="5386" max="5386" width="7" style="7" customWidth="1"/>
    <col min="5387" max="5387" width="4.6640625" style="7" bestFit="1" customWidth="1"/>
    <col min="5388" max="5388" width="7" style="7" customWidth="1"/>
    <col min="5389" max="5389" width="4.6640625" style="7" bestFit="1" customWidth="1"/>
    <col min="5390" max="5390" width="7" style="7" customWidth="1"/>
    <col min="5391" max="5416" width="5.21875" style="7" customWidth="1"/>
    <col min="5417" max="5632" width="10.109375" style="7"/>
    <col min="5633" max="5633" width="10.44140625" style="7" customWidth="1"/>
    <col min="5634" max="5634" width="6.109375" style="7" customWidth="1"/>
    <col min="5635" max="5635" width="8.33203125" style="7" customWidth="1"/>
    <col min="5636" max="5636" width="6.109375" style="7" customWidth="1"/>
    <col min="5637" max="5637" width="5.6640625" style="7" bestFit="1" customWidth="1"/>
    <col min="5638" max="5638" width="7.77734375" style="7" customWidth="1"/>
    <col min="5639" max="5639" width="4.6640625" style="7" bestFit="1" customWidth="1"/>
    <col min="5640" max="5640" width="7" style="7" customWidth="1"/>
    <col min="5641" max="5641" width="5.109375" style="7" bestFit="1" customWidth="1"/>
    <col min="5642" max="5642" width="7" style="7" customWidth="1"/>
    <col min="5643" max="5643" width="4.6640625" style="7" bestFit="1" customWidth="1"/>
    <col min="5644" max="5644" width="7" style="7" customWidth="1"/>
    <col min="5645" max="5645" width="4.6640625" style="7" bestFit="1" customWidth="1"/>
    <col min="5646" max="5646" width="7" style="7" customWidth="1"/>
    <col min="5647" max="5672" width="5.21875" style="7" customWidth="1"/>
    <col min="5673" max="5888" width="10.109375" style="7"/>
    <col min="5889" max="5889" width="10.44140625" style="7" customWidth="1"/>
    <col min="5890" max="5890" width="6.109375" style="7" customWidth="1"/>
    <col min="5891" max="5891" width="8.33203125" style="7" customWidth="1"/>
    <col min="5892" max="5892" width="6.109375" style="7" customWidth="1"/>
    <col min="5893" max="5893" width="5.6640625" style="7" bestFit="1" customWidth="1"/>
    <col min="5894" max="5894" width="7.77734375" style="7" customWidth="1"/>
    <col min="5895" max="5895" width="4.6640625" style="7" bestFit="1" customWidth="1"/>
    <col min="5896" max="5896" width="7" style="7" customWidth="1"/>
    <col min="5897" max="5897" width="5.109375" style="7" bestFit="1" customWidth="1"/>
    <col min="5898" max="5898" width="7" style="7" customWidth="1"/>
    <col min="5899" max="5899" width="4.6640625" style="7" bestFit="1" customWidth="1"/>
    <col min="5900" max="5900" width="7" style="7" customWidth="1"/>
    <col min="5901" max="5901" width="4.6640625" style="7" bestFit="1" customWidth="1"/>
    <col min="5902" max="5902" width="7" style="7" customWidth="1"/>
    <col min="5903" max="5928" width="5.21875" style="7" customWidth="1"/>
    <col min="5929" max="6144" width="10.109375" style="7"/>
    <col min="6145" max="6145" width="10.44140625" style="7" customWidth="1"/>
    <col min="6146" max="6146" width="6.109375" style="7" customWidth="1"/>
    <col min="6147" max="6147" width="8.33203125" style="7" customWidth="1"/>
    <col min="6148" max="6148" width="6.109375" style="7" customWidth="1"/>
    <col min="6149" max="6149" width="5.6640625" style="7" bestFit="1" customWidth="1"/>
    <col min="6150" max="6150" width="7.77734375" style="7" customWidth="1"/>
    <col min="6151" max="6151" width="4.6640625" style="7" bestFit="1" customWidth="1"/>
    <col min="6152" max="6152" width="7" style="7" customWidth="1"/>
    <col min="6153" max="6153" width="5.109375" style="7" bestFit="1" customWidth="1"/>
    <col min="6154" max="6154" width="7" style="7" customWidth="1"/>
    <col min="6155" max="6155" width="4.6640625" style="7" bestFit="1" customWidth="1"/>
    <col min="6156" max="6156" width="7" style="7" customWidth="1"/>
    <col min="6157" max="6157" width="4.6640625" style="7" bestFit="1" customWidth="1"/>
    <col min="6158" max="6158" width="7" style="7" customWidth="1"/>
    <col min="6159" max="6184" width="5.21875" style="7" customWidth="1"/>
    <col min="6185" max="6400" width="10.109375" style="7"/>
    <col min="6401" max="6401" width="10.44140625" style="7" customWidth="1"/>
    <col min="6402" max="6402" width="6.109375" style="7" customWidth="1"/>
    <col min="6403" max="6403" width="8.33203125" style="7" customWidth="1"/>
    <col min="6404" max="6404" width="6.109375" style="7" customWidth="1"/>
    <col min="6405" max="6405" width="5.6640625" style="7" bestFit="1" customWidth="1"/>
    <col min="6406" max="6406" width="7.77734375" style="7" customWidth="1"/>
    <col min="6407" max="6407" width="4.6640625" style="7" bestFit="1" customWidth="1"/>
    <col min="6408" max="6408" width="7" style="7" customWidth="1"/>
    <col min="6409" max="6409" width="5.109375" style="7" bestFit="1" customWidth="1"/>
    <col min="6410" max="6410" width="7" style="7" customWidth="1"/>
    <col min="6411" max="6411" width="4.6640625" style="7" bestFit="1" customWidth="1"/>
    <col min="6412" max="6412" width="7" style="7" customWidth="1"/>
    <col min="6413" max="6413" width="4.6640625" style="7" bestFit="1" customWidth="1"/>
    <col min="6414" max="6414" width="7" style="7" customWidth="1"/>
    <col min="6415" max="6440" width="5.21875" style="7" customWidth="1"/>
    <col min="6441" max="6656" width="10.109375" style="7"/>
    <col min="6657" max="6657" width="10.44140625" style="7" customWidth="1"/>
    <col min="6658" max="6658" width="6.109375" style="7" customWidth="1"/>
    <col min="6659" max="6659" width="8.33203125" style="7" customWidth="1"/>
    <col min="6660" max="6660" width="6.109375" style="7" customWidth="1"/>
    <col min="6661" max="6661" width="5.6640625" style="7" bestFit="1" customWidth="1"/>
    <col min="6662" max="6662" width="7.77734375" style="7" customWidth="1"/>
    <col min="6663" max="6663" width="4.6640625" style="7" bestFit="1" customWidth="1"/>
    <col min="6664" max="6664" width="7" style="7" customWidth="1"/>
    <col min="6665" max="6665" width="5.109375" style="7" bestFit="1" customWidth="1"/>
    <col min="6666" max="6666" width="7" style="7" customWidth="1"/>
    <col min="6667" max="6667" width="4.6640625" style="7" bestFit="1" customWidth="1"/>
    <col min="6668" max="6668" width="7" style="7" customWidth="1"/>
    <col min="6669" max="6669" width="4.6640625" style="7" bestFit="1" customWidth="1"/>
    <col min="6670" max="6670" width="7" style="7" customWidth="1"/>
    <col min="6671" max="6696" width="5.21875" style="7" customWidth="1"/>
    <col min="6697" max="6912" width="10.109375" style="7"/>
    <col min="6913" max="6913" width="10.44140625" style="7" customWidth="1"/>
    <col min="6914" max="6914" width="6.109375" style="7" customWidth="1"/>
    <col min="6915" max="6915" width="8.33203125" style="7" customWidth="1"/>
    <col min="6916" max="6916" width="6.109375" style="7" customWidth="1"/>
    <col min="6917" max="6917" width="5.6640625" style="7" bestFit="1" customWidth="1"/>
    <col min="6918" max="6918" width="7.77734375" style="7" customWidth="1"/>
    <col min="6919" max="6919" width="4.6640625" style="7" bestFit="1" customWidth="1"/>
    <col min="6920" max="6920" width="7" style="7" customWidth="1"/>
    <col min="6921" max="6921" width="5.109375" style="7" bestFit="1" customWidth="1"/>
    <col min="6922" max="6922" width="7" style="7" customWidth="1"/>
    <col min="6923" max="6923" width="4.6640625" style="7" bestFit="1" customWidth="1"/>
    <col min="6924" max="6924" width="7" style="7" customWidth="1"/>
    <col min="6925" max="6925" width="4.6640625" style="7" bestFit="1" customWidth="1"/>
    <col min="6926" max="6926" width="7" style="7" customWidth="1"/>
    <col min="6927" max="6952" width="5.21875" style="7" customWidth="1"/>
    <col min="6953" max="7168" width="10.109375" style="7"/>
    <col min="7169" max="7169" width="10.44140625" style="7" customWidth="1"/>
    <col min="7170" max="7170" width="6.109375" style="7" customWidth="1"/>
    <col min="7171" max="7171" width="8.33203125" style="7" customWidth="1"/>
    <col min="7172" max="7172" width="6.109375" style="7" customWidth="1"/>
    <col min="7173" max="7173" width="5.6640625" style="7" bestFit="1" customWidth="1"/>
    <col min="7174" max="7174" width="7.77734375" style="7" customWidth="1"/>
    <col min="7175" max="7175" width="4.6640625" style="7" bestFit="1" customWidth="1"/>
    <col min="7176" max="7176" width="7" style="7" customWidth="1"/>
    <col min="7177" max="7177" width="5.109375" style="7" bestFit="1" customWidth="1"/>
    <col min="7178" max="7178" width="7" style="7" customWidth="1"/>
    <col min="7179" max="7179" width="4.6640625" style="7" bestFit="1" customWidth="1"/>
    <col min="7180" max="7180" width="7" style="7" customWidth="1"/>
    <col min="7181" max="7181" width="4.6640625" style="7" bestFit="1" customWidth="1"/>
    <col min="7182" max="7182" width="7" style="7" customWidth="1"/>
    <col min="7183" max="7208" width="5.21875" style="7" customWidth="1"/>
    <col min="7209" max="7424" width="10.109375" style="7"/>
    <col min="7425" max="7425" width="10.44140625" style="7" customWidth="1"/>
    <col min="7426" max="7426" width="6.109375" style="7" customWidth="1"/>
    <col min="7427" max="7427" width="8.33203125" style="7" customWidth="1"/>
    <col min="7428" max="7428" width="6.109375" style="7" customWidth="1"/>
    <col min="7429" max="7429" width="5.6640625" style="7" bestFit="1" customWidth="1"/>
    <col min="7430" max="7430" width="7.77734375" style="7" customWidth="1"/>
    <col min="7431" max="7431" width="4.6640625" style="7" bestFit="1" customWidth="1"/>
    <col min="7432" max="7432" width="7" style="7" customWidth="1"/>
    <col min="7433" max="7433" width="5.109375" style="7" bestFit="1" customWidth="1"/>
    <col min="7434" max="7434" width="7" style="7" customWidth="1"/>
    <col min="7435" max="7435" width="4.6640625" style="7" bestFit="1" customWidth="1"/>
    <col min="7436" max="7436" width="7" style="7" customWidth="1"/>
    <col min="7437" max="7437" width="4.6640625" style="7" bestFit="1" customWidth="1"/>
    <col min="7438" max="7438" width="7" style="7" customWidth="1"/>
    <col min="7439" max="7464" width="5.21875" style="7" customWidth="1"/>
    <col min="7465" max="7680" width="10.109375" style="7"/>
    <col min="7681" max="7681" width="10.44140625" style="7" customWidth="1"/>
    <col min="7682" max="7682" width="6.109375" style="7" customWidth="1"/>
    <col min="7683" max="7683" width="8.33203125" style="7" customWidth="1"/>
    <col min="7684" max="7684" width="6.109375" style="7" customWidth="1"/>
    <col min="7685" max="7685" width="5.6640625" style="7" bestFit="1" customWidth="1"/>
    <col min="7686" max="7686" width="7.77734375" style="7" customWidth="1"/>
    <col min="7687" max="7687" width="4.6640625" style="7" bestFit="1" customWidth="1"/>
    <col min="7688" max="7688" width="7" style="7" customWidth="1"/>
    <col min="7689" max="7689" width="5.109375" style="7" bestFit="1" customWidth="1"/>
    <col min="7690" max="7690" width="7" style="7" customWidth="1"/>
    <col min="7691" max="7691" width="4.6640625" style="7" bestFit="1" customWidth="1"/>
    <col min="7692" max="7692" width="7" style="7" customWidth="1"/>
    <col min="7693" max="7693" width="4.6640625" style="7" bestFit="1" customWidth="1"/>
    <col min="7694" max="7694" width="7" style="7" customWidth="1"/>
    <col min="7695" max="7720" width="5.21875" style="7" customWidth="1"/>
    <col min="7721" max="7936" width="10.109375" style="7"/>
    <col min="7937" max="7937" width="10.44140625" style="7" customWidth="1"/>
    <col min="7938" max="7938" width="6.109375" style="7" customWidth="1"/>
    <col min="7939" max="7939" width="8.33203125" style="7" customWidth="1"/>
    <col min="7940" max="7940" width="6.109375" style="7" customWidth="1"/>
    <col min="7941" max="7941" width="5.6640625" style="7" bestFit="1" customWidth="1"/>
    <col min="7942" max="7942" width="7.77734375" style="7" customWidth="1"/>
    <col min="7943" max="7943" width="4.6640625" style="7" bestFit="1" customWidth="1"/>
    <col min="7944" max="7944" width="7" style="7" customWidth="1"/>
    <col min="7945" max="7945" width="5.109375" style="7" bestFit="1" customWidth="1"/>
    <col min="7946" max="7946" width="7" style="7" customWidth="1"/>
    <col min="7947" max="7947" width="4.6640625" style="7" bestFit="1" customWidth="1"/>
    <col min="7948" max="7948" width="7" style="7" customWidth="1"/>
    <col min="7949" max="7949" width="4.6640625" style="7" bestFit="1" customWidth="1"/>
    <col min="7950" max="7950" width="7" style="7" customWidth="1"/>
    <col min="7951" max="7976" width="5.21875" style="7" customWidth="1"/>
    <col min="7977" max="8192" width="10.109375" style="7"/>
    <col min="8193" max="8193" width="10.44140625" style="7" customWidth="1"/>
    <col min="8194" max="8194" width="6.109375" style="7" customWidth="1"/>
    <col min="8195" max="8195" width="8.33203125" style="7" customWidth="1"/>
    <col min="8196" max="8196" width="6.109375" style="7" customWidth="1"/>
    <col min="8197" max="8197" width="5.6640625" style="7" bestFit="1" customWidth="1"/>
    <col min="8198" max="8198" width="7.77734375" style="7" customWidth="1"/>
    <col min="8199" max="8199" width="4.6640625" style="7" bestFit="1" customWidth="1"/>
    <col min="8200" max="8200" width="7" style="7" customWidth="1"/>
    <col min="8201" max="8201" width="5.109375" style="7" bestFit="1" customWidth="1"/>
    <col min="8202" max="8202" width="7" style="7" customWidth="1"/>
    <col min="8203" max="8203" width="4.6640625" style="7" bestFit="1" customWidth="1"/>
    <col min="8204" max="8204" width="7" style="7" customWidth="1"/>
    <col min="8205" max="8205" width="4.6640625" style="7" bestFit="1" customWidth="1"/>
    <col min="8206" max="8206" width="7" style="7" customWidth="1"/>
    <col min="8207" max="8232" width="5.21875" style="7" customWidth="1"/>
    <col min="8233" max="8448" width="10.109375" style="7"/>
    <col min="8449" max="8449" width="10.44140625" style="7" customWidth="1"/>
    <col min="8450" max="8450" width="6.109375" style="7" customWidth="1"/>
    <col min="8451" max="8451" width="8.33203125" style="7" customWidth="1"/>
    <col min="8452" max="8452" width="6.109375" style="7" customWidth="1"/>
    <col min="8453" max="8453" width="5.6640625" style="7" bestFit="1" customWidth="1"/>
    <col min="8454" max="8454" width="7.77734375" style="7" customWidth="1"/>
    <col min="8455" max="8455" width="4.6640625" style="7" bestFit="1" customWidth="1"/>
    <col min="8456" max="8456" width="7" style="7" customWidth="1"/>
    <col min="8457" max="8457" width="5.109375" style="7" bestFit="1" customWidth="1"/>
    <col min="8458" max="8458" width="7" style="7" customWidth="1"/>
    <col min="8459" max="8459" width="4.6640625" style="7" bestFit="1" customWidth="1"/>
    <col min="8460" max="8460" width="7" style="7" customWidth="1"/>
    <col min="8461" max="8461" width="4.6640625" style="7" bestFit="1" customWidth="1"/>
    <col min="8462" max="8462" width="7" style="7" customWidth="1"/>
    <col min="8463" max="8488" width="5.21875" style="7" customWidth="1"/>
    <col min="8489" max="8704" width="10.109375" style="7"/>
    <col min="8705" max="8705" width="10.44140625" style="7" customWidth="1"/>
    <col min="8706" max="8706" width="6.109375" style="7" customWidth="1"/>
    <col min="8707" max="8707" width="8.33203125" style="7" customWidth="1"/>
    <col min="8708" max="8708" width="6.109375" style="7" customWidth="1"/>
    <col min="8709" max="8709" width="5.6640625" style="7" bestFit="1" customWidth="1"/>
    <col min="8710" max="8710" width="7.77734375" style="7" customWidth="1"/>
    <col min="8711" max="8711" width="4.6640625" style="7" bestFit="1" customWidth="1"/>
    <col min="8712" max="8712" width="7" style="7" customWidth="1"/>
    <col min="8713" max="8713" width="5.109375" style="7" bestFit="1" customWidth="1"/>
    <col min="8714" max="8714" width="7" style="7" customWidth="1"/>
    <col min="8715" max="8715" width="4.6640625" style="7" bestFit="1" customWidth="1"/>
    <col min="8716" max="8716" width="7" style="7" customWidth="1"/>
    <col min="8717" max="8717" width="4.6640625" style="7" bestFit="1" customWidth="1"/>
    <col min="8718" max="8718" width="7" style="7" customWidth="1"/>
    <col min="8719" max="8744" width="5.21875" style="7" customWidth="1"/>
    <col min="8745" max="8960" width="10.109375" style="7"/>
    <col min="8961" max="8961" width="10.44140625" style="7" customWidth="1"/>
    <col min="8962" max="8962" width="6.109375" style="7" customWidth="1"/>
    <col min="8963" max="8963" width="8.33203125" style="7" customWidth="1"/>
    <col min="8964" max="8964" width="6.109375" style="7" customWidth="1"/>
    <col min="8965" max="8965" width="5.6640625" style="7" bestFit="1" customWidth="1"/>
    <col min="8966" max="8966" width="7.77734375" style="7" customWidth="1"/>
    <col min="8967" max="8967" width="4.6640625" style="7" bestFit="1" customWidth="1"/>
    <col min="8968" max="8968" width="7" style="7" customWidth="1"/>
    <col min="8969" max="8969" width="5.109375" style="7" bestFit="1" customWidth="1"/>
    <col min="8970" max="8970" width="7" style="7" customWidth="1"/>
    <col min="8971" max="8971" width="4.6640625" style="7" bestFit="1" customWidth="1"/>
    <col min="8972" max="8972" width="7" style="7" customWidth="1"/>
    <col min="8973" max="8973" width="4.6640625" style="7" bestFit="1" customWidth="1"/>
    <col min="8974" max="8974" width="7" style="7" customWidth="1"/>
    <col min="8975" max="9000" width="5.21875" style="7" customWidth="1"/>
    <col min="9001" max="9216" width="10.109375" style="7"/>
    <col min="9217" max="9217" width="10.44140625" style="7" customWidth="1"/>
    <col min="9218" max="9218" width="6.109375" style="7" customWidth="1"/>
    <col min="9219" max="9219" width="8.33203125" style="7" customWidth="1"/>
    <col min="9220" max="9220" width="6.109375" style="7" customWidth="1"/>
    <col min="9221" max="9221" width="5.6640625" style="7" bestFit="1" customWidth="1"/>
    <col min="9222" max="9222" width="7.77734375" style="7" customWidth="1"/>
    <col min="9223" max="9223" width="4.6640625" style="7" bestFit="1" customWidth="1"/>
    <col min="9224" max="9224" width="7" style="7" customWidth="1"/>
    <col min="9225" max="9225" width="5.109375" style="7" bestFit="1" customWidth="1"/>
    <col min="9226" max="9226" width="7" style="7" customWidth="1"/>
    <col min="9227" max="9227" width="4.6640625" style="7" bestFit="1" customWidth="1"/>
    <col min="9228" max="9228" width="7" style="7" customWidth="1"/>
    <col min="9229" max="9229" width="4.6640625" style="7" bestFit="1" customWidth="1"/>
    <col min="9230" max="9230" width="7" style="7" customWidth="1"/>
    <col min="9231" max="9256" width="5.21875" style="7" customWidth="1"/>
    <col min="9257" max="9472" width="10.109375" style="7"/>
    <col min="9473" max="9473" width="10.44140625" style="7" customWidth="1"/>
    <col min="9474" max="9474" width="6.109375" style="7" customWidth="1"/>
    <col min="9475" max="9475" width="8.33203125" style="7" customWidth="1"/>
    <col min="9476" max="9476" width="6.109375" style="7" customWidth="1"/>
    <col min="9477" max="9477" width="5.6640625" style="7" bestFit="1" customWidth="1"/>
    <col min="9478" max="9478" width="7.77734375" style="7" customWidth="1"/>
    <col min="9479" max="9479" width="4.6640625" style="7" bestFit="1" customWidth="1"/>
    <col min="9480" max="9480" width="7" style="7" customWidth="1"/>
    <col min="9481" max="9481" width="5.109375" style="7" bestFit="1" customWidth="1"/>
    <col min="9482" max="9482" width="7" style="7" customWidth="1"/>
    <col min="9483" max="9483" width="4.6640625" style="7" bestFit="1" customWidth="1"/>
    <col min="9484" max="9484" width="7" style="7" customWidth="1"/>
    <col min="9485" max="9485" width="4.6640625" style="7" bestFit="1" customWidth="1"/>
    <col min="9486" max="9486" width="7" style="7" customWidth="1"/>
    <col min="9487" max="9512" width="5.21875" style="7" customWidth="1"/>
    <col min="9513" max="9728" width="10.109375" style="7"/>
    <col min="9729" max="9729" width="10.44140625" style="7" customWidth="1"/>
    <col min="9730" max="9730" width="6.109375" style="7" customWidth="1"/>
    <col min="9731" max="9731" width="8.33203125" style="7" customWidth="1"/>
    <col min="9732" max="9732" width="6.109375" style="7" customWidth="1"/>
    <col min="9733" max="9733" width="5.6640625" style="7" bestFit="1" customWidth="1"/>
    <col min="9734" max="9734" width="7.77734375" style="7" customWidth="1"/>
    <col min="9735" max="9735" width="4.6640625" style="7" bestFit="1" customWidth="1"/>
    <col min="9736" max="9736" width="7" style="7" customWidth="1"/>
    <col min="9737" max="9737" width="5.109375" style="7" bestFit="1" customWidth="1"/>
    <col min="9738" max="9738" width="7" style="7" customWidth="1"/>
    <col min="9739" max="9739" width="4.6640625" style="7" bestFit="1" customWidth="1"/>
    <col min="9740" max="9740" width="7" style="7" customWidth="1"/>
    <col min="9741" max="9741" width="4.6640625" style="7" bestFit="1" customWidth="1"/>
    <col min="9742" max="9742" width="7" style="7" customWidth="1"/>
    <col min="9743" max="9768" width="5.21875" style="7" customWidth="1"/>
    <col min="9769" max="9984" width="10.109375" style="7"/>
    <col min="9985" max="9985" width="10.44140625" style="7" customWidth="1"/>
    <col min="9986" max="9986" width="6.109375" style="7" customWidth="1"/>
    <col min="9987" max="9987" width="8.33203125" style="7" customWidth="1"/>
    <col min="9988" max="9988" width="6.109375" style="7" customWidth="1"/>
    <col min="9989" max="9989" width="5.6640625" style="7" bestFit="1" customWidth="1"/>
    <col min="9990" max="9990" width="7.77734375" style="7" customWidth="1"/>
    <col min="9991" max="9991" width="4.6640625" style="7" bestFit="1" customWidth="1"/>
    <col min="9992" max="9992" width="7" style="7" customWidth="1"/>
    <col min="9993" max="9993" width="5.109375" style="7" bestFit="1" customWidth="1"/>
    <col min="9994" max="9994" width="7" style="7" customWidth="1"/>
    <col min="9995" max="9995" width="4.6640625" style="7" bestFit="1" customWidth="1"/>
    <col min="9996" max="9996" width="7" style="7" customWidth="1"/>
    <col min="9997" max="9997" width="4.6640625" style="7" bestFit="1" customWidth="1"/>
    <col min="9998" max="9998" width="7" style="7" customWidth="1"/>
    <col min="9999" max="10024" width="5.21875" style="7" customWidth="1"/>
    <col min="10025" max="10240" width="10.109375" style="7"/>
    <col min="10241" max="10241" width="10.44140625" style="7" customWidth="1"/>
    <col min="10242" max="10242" width="6.109375" style="7" customWidth="1"/>
    <col min="10243" max="10243" width="8.33203125" style="7" customWidth="1"/>
    <col min="10244" max="10244" width="6.109375" style="7" customWidth="1"/>
    <col min="10245" max="10245" width="5.6640625" style="7" bestFit="1" customWidth="1"/>
    <col min="10246" max="10246" width="7.77734375" style="7" customWidth="1"/>
    <col min="10247" max="10247" width="4.6640625" style="7" bestFit="1" customWidth="1"/>
    <col min="10248" max="10248" width="7" style="7" customWidth="1"/>
    <col min="10249" max="10249" width="5.109375" style="7" bestFit="1" customWidth="1"/>
    <col min="10250" max="10250" width="7" style="7" customWidth="1"/>
    <col min="10251" max="10251" width="4.6640625" style="7" bestFit="1" customWidth="1"/>
    <col min="10252" max="10252" width="7" style="7" customWidth="1"/>
    <col min="10253" max="10253" width="4.6640625" style="7" bestFit="1" customWidth="1"/>
    <col min="10254" max="10254" width="7" style="7" customWidth="1"/>
    <col min="10255" max="10280" width="5.21875" style="7" customWidth="1"/>
    <col min="10281" max="10496" width="10.109375" style="7"/>
    <col min="10497" max="10497" width="10.44140625" style="7" customWidth="1"/>
    <col min="10498" max="10498" width="6.109375" style="7" customWidth="1"/>
    <col min="10499" max="10499" width="8.33203125" style="7" customWidth="1"/>
    <col min="10500" max="10500" width="6.109375" style="7" customWidth="1"/>
    <col min="10501" max="10501" width="5.6640625" style="7" bestFit="1" customWidth="1"/>
    <col min="10502" max="10502" width="7.77734375" style="7" customWidth="1"/>
    <col min="10503" max="10503" width="4.6640625" style="7" bestFit="1" customWidth="1"/>
    <col min="10504" max="10504" width="7" style="7" customWidth="1"/>
    <col min="10505" max="10505" width="5.109375" style="7" bestFit="1" customWidth="1"/>
    <col min="10506" max="10506" width="7" style="7" customWidth="1"/>
    <col min="10507" max="10507" width="4.6640625" style="7" bestFit="1" customWidth="1"/>
    <col min="10508" max="10508" width="7" style="7" customWidth="1"/>
    <col min="10509" max="10509" width="4.6640625" style="7" bestFit="1" customWidth="1"/>
    <col min="10510" max="10510" width="7" style="7" customWidth="1"/>
    <col min="10511" max="10536" width="5.21875" style="7" customWidth="1"/>
    <col min="10537" max="10752" width="10.109375" style="7"/>
    <col min="10753" max="10753" width="10.44140625" style="7" customWidth="1"/>
    <col min="10754" max="10754" width="6.109375" style="7" customWidth="1"/>
    <col min="10755" max="10755" width="8.33203125" style="7" customWidth="1"/>
    <col min="10756" max="10756" width="6.109375" style="7" customWidth="1"/>
    <col min="10757" max="10757" width="5.6640625" style="7" bestFit="1" customWidth="1"/>
    <col min="10758" max="10758" width="7.77734375" style="7" customWidth="1"/>
    <col min="10759" max="10759" width="4.6640625" style="7" bestFit="1" customWidth="1"/>
    <col min="10760" max="10760" width="7" style="7" customWidth="1"/>
    <col min="10761" max="10761" width="5.109375" style="7" bestFit="1" customWidth="1"/>
    <col min="10762" max="10762" width="7" style="7" customWidth="1"/>
    <col min="10763" max="10763" width="4.6640625" style="7" bestFit="1" customWidth="1"/>
    <col min="10764" max="10764" width="7" style="7" customWidth="1"/>
    <col min="10765" max="10765" width="4.6640625" style="7" bestFit="1" customWidth="1"/>
    <col min="10766" max="10766" width="7" style="7" customWidth="1"/>
    <col min="10767" max="10792" width="5.21875" style="7" customWidth="1"/>
    <col min="10793" max="11008" width="10.109375" style="7"/>
    <col min="11009" max="11009" width="10.44140625" style="7" customWidth="1"/>
    <col min="11010" max="11010" width="6.109375" style="7" customWidth="1"/>
    <col min="11011" max="11011" width="8.33203125" style="7" customWidth="1"/>
    <col min="11012" max="11012" width="6.109375" style="7" customWidth="1"/>
    <col min="11013" max="11013" width="5.6640625" style="7" bestFit="1" customWidth="1"/>
    <col min="11014" max="11014" width="7.77734375" style="7" customWidth="1"/>
    <col min="11015" max="11015" width="4.6640625" style="7" bestFit="1" customWidth="1"/>
    <col min="11016" max="11016" width="7" style="7" customWidth="1"/>
    <col min="11017" max="11017" width="5.109375" style="7" bestFit="1" customWidth="1"/>
    <col min="11018" max="11018" width="7" style="7" customWidth="1"/>
    <col min="11019" max="11019" width="4.6640625" style="7" bestFit="1" customWidth="1"/>
    <col min="11020" max="11020" width="7" style="7" customWidth="1"/>
    <col min="11021" max="11021" width="4.6640625" style="7" bestFit="1" customWidth="1"/>
    <col min="11022" max="11022" width="7" style="7" customWidth="1"/>
    <col min="11023" max="11048" width="5.21875" style="7" customWidth="1"/>
    <col min="11049" max="11264" width="10.109375" style="7"/>
    <col min="11265" max="11265" width="10.44140625" style="7" customWidth="1"/>
    <col min="11266" max="11266" width="6.109375" style="7" customWidth="1"/>
    <col min="11267" max="11267" width="8.33203125" style="7" customWidth="1"/>
    <col min="11268" max="11268" width="6.109375" style="7" customWidth="1"/>
    <col min="11269" max="11269" width="5.6640625" style="7" bestFit="1" customWidth="1"/>
    <col min="11270" max="11270" width="7.77734375" style="7" customWidth="1"/>
    <col min="11271" max="11271" width="4.6640625" style="7" bestFit="1" customWidth="1"/>
    <col min="11272" max="11272" width="7" style="7" customWidth="1"/>
    <col min="11273" max="11273" width="5.109375" style="7" bestFit="1" customWidth="1"/>
    <col min="11274" max="11274" width="7" style="7" customWidth="1"/>
    <col min="11275" max="11275" width="4.6640625" style="7" bestFit="1" customWidth="1"/>
    <col min="11276" max="11276" width="7" style="7" customWidth="1"/>
    <col min="11277" max="11277" width="4.6640625" style="7" bestFit="1" customWidth="1"/>
    <col min="11278" max="11278" width="7" style="7" customWidth="1"/>
    <col min="11279" max="11304" width="5.21875" style="7" customWidth="1"/>
    <col min="11305" max="11520" width="10.109375" style="7"/>
    <col min="11521" max="11521" width="10.44140625" style="7" customWidth="1"/>
    <col min="11522" max="11522" width="6.109375" style="7" customWidth="1"/>
    <col min="11523" max="11523" width="8.33203125" style="7" customWidth="1"/>
    <col min="11524" max="11524" width="6.109375" style="7" customWidth="1"/>
    <col min="11525" max="11525" width="5.6640625" style="7" bestFit="1" customWidth="1"/>
    <col min="11526" max="11526" width="7.77734375" style="7" customWidth="1"/>
    <col min="11527" max="11527" width="4.6640625" style="7" bestFit="1" customWidth="1"/>
    <col min="11528" max="11528" width="7" style="7" customWidth="1"/>
    <col min="11529" max="11529" width="5.109375" style="7" bestFit="1" customWidth="1"/>
    <col min="11530" max="11530" width="7" style="7" customWidth="1"/>
    <col min="11531" max="11531" width="4.6640625" style="7" bestFit="1" customWidth="1"/>
    <col min="11532" max="11532" width="7" style="7" customWidth="1"/>
    <col min="11533" max="11533" width="4.6640625" style="7" bestFit="1" customWidth="1"/>
    <col min="11534" max="11534" width="7" style="7" customWidth="1"/>
    <col min="11535" max="11560" width="5.21875" style="7" customWidth="1"/>
    <col min="11561" max="11776" width="10.109375" style="7"/>
    <col min="11777" max="11777" width="10.44140625" style="7" customWidth="1"/>
    <col min="11778" max="11778" width="6.109375" style="7" customWidth="1"/>
    <col min="11779" max="11779" width="8.33203125" style="7" customWidth="1"/>
    <col min="11780" max="11780" width="6.109375" style="7" customWidth="1"/>
    <col min="11781" max="11781" width="5.6640625" style="7" bestFit="1" customWidth="1"/>
    <col min="11782" max="11782" width="7.77734375" style="7" customWidth="1"/>
    <col min="11783" max="11783" width="4.6640625" style="7" bestFit="1" customWidth="1"/>
    <col min="11784" max="11784" width="7" style="7" customWidth="1"/>
    <col min="11785" max="11785" width="5.109375" style="7" bestFit="1" customWidth="1"/>
    <col min="11786" max="11786" width="7" style="7" customWidth="1"/>
    <col min="11787" max="11787" width="4.6640625" style="7" bestFit="1" customWidth="1"/>
    <col min="11788" max="11788" width="7" style="7" customWidth="1"/>
    <col min="11789" max="11789" width="4.6640625" style="7" bestFit="1" customWidth="1"/>
    <col min="11790" max="11790" width="7" style="7" customWidth="1"/>
    <col min="11791" max="11816" width="5.21875" style="7" customWidth="1"/>
    <col min="11817" max="12032" width="10.109375" style="7"/>
    <col min="12033" max="12033" width="10.44140625" style="7" customWidth="1"/>
    <col min="12034" max="12034" width="6.109375" style="7" customWidth="1"/>
    <col min="12035" max="12035" width="8.33203125" style="7" customWidth="1"/>
    <col min="12036" max="12036" width="6.109375" style="7" customWidth="1"/>
    <col min="12037" max="12037" width="5.6640625" style="7" bestFit="1" customWidth="1"/>
    <col min="12038" max="12038" width="7.77734375" style="7" customWidth="1"/>
    <col min="12039" max="12039" width="4.6640625" style="7" bestFit="1" customWidth="1"/>
    <col min="12040" max="12040" width="7" style="7" customWidth="1"/>
    <col min="12041" max="12041" width="5.109375" style="7" bestFit="1" customWidth="1"/>
    <col min="12042" max="12042" width="7" style="7" customWidth="1"/>
    <col min="12043" max="12043" width="4.6640625" style="7" bestFit="1" customWidth="1"/>
    <col min="12044" max="12044" width="7" style="7" customWidth="1"/>
    <col min="12045" max="12045" width="4.6640625" style="7" bestFit="1" customWidth="1"/>
    <col min="12046" max="12046" width="7" style="7" customWidth="1"/>
    <col min="12047" max="12072" width="5.21875" style="7" customWidth="1"/>
    <col min="12073" max="12288" width="10.109375" style="7"/>
    <col min="12289" max="12289" width="10.44140625" style="7" customWidth="1"/>
    <col min="12290" max="12290" width="6.109375" style="7" customWidth="1"/>
    <col min="12291" max="12291" width="8.33203125" style="7" customWidth="1"/>
    <col min="12292" max="12292" width="6.109375" style="7" customWidth="1"/>
    <col min="12293" max="12293" width="5.6640625" style="7" bestFit="1" customWidth="1"/>
    <col min="12294" max="12294" width="7.77734375" style="7" customWidth="1"/>
    <col min="12295" max="12295" width="4.6640625" style="7" bestFit="1" customWidth="1"/>
    <col min="12296" max="12296" width="7" style="7" customWidth="1"/>
    <col min="12297" max="12297" width="5.109375" style="7" bestFit="1" customWidth="1"/>
    <col min="12298" max="12298" width="7" style="7" customWidth="1"/>
    <col min="12299" max="12299" width="4.6640625" style="7" bestFit="1" customWidth="1"/>
    <col min="12300" max="12300" width="7" style="7" customWidth="1"/>
    <col min="12301" max="12301" width="4.6640625" style="7" bestFit="1" customWidth="1"/>
    <col min="12302" max="12302" width="7" style="7" customWidth="1"/>
    <col min="12303" max="12328" width="5.21875" style="7" customWidth="1"/>
    <col min="12329" max="12544" width="10.109375" style="7"/>
    <col min="12545" max="12545" width="10.44140625" style="7" customWidth="1"/>
    <col min="12546" max="12546" width="6.109375" style="7" customWidth="1"/>
    <col min="12547" max="12547" width="8.33203125" style="7" customWidth="1"/>
    <col min="12548" max="12548" width="6.109375" style="7" customWidth="1"/>
    <col min="12549" max="12549" width="5.6640625" style="7" bestFit="1" customWidth="1"/>
    <col min="12550" max="12550" width="7.77734375" style="7" customWidth="1"/>
    <col min="12551" max="12551" width="4.6640625" style="7" bestFit="1" customWidth="1"/>
    <col min="12552" max="12552" width="7" style="7" customWidth="1"/>
    <col min="12553" max="12553" width="5.109375" style="7" bestFit="1" customWidth="1"/>
    <col min="12554" max="12554" width="7" style="7" customWidth="1"/>
    <col min="12555" max="12555" width="4.6640625" style="7" bestFit="1" customWidth="1"/>
    <col min="12556" max="12556" width="7" style="7" customWidth="1"/>
    <col min="12557" max="12557" width="4.6640625" style="7" bestFit="1" customWidth="1"/>
    <col min="12558" max="12558" width="7" style="7" customWidth="1"/>
    <col min="12559" max="12584" width="5.21875" style="7" customWidth="1"/>
    <col min="12585" max="12800" width="10.109375" style="7"/>
    <col min="12801" max="12801" width="10.44140625" style="7" customWidth="1"/>
    <col min="12802" max="12802" width="6.109375" style="7" customWidth="1"/>
    <col min="12803" max="12803" width="8.33203125" style="7" customWidth="1"/>
    <col min="12804" max="12804" width="6.109375" style="7" customWidth="1"/>
    <col min="12805" max="12805" width="5.6640625" style="7" bestFit="1" customWidth="1"/>
    <col min="12806" max="12806" width="7.77734375" style="7" customWidth="1"/>
    <col min="12807" max="12807" width="4.6640625" style="7" bestFit="1" customWidth="1"/>
    <col min="12808" max="12808" width="7" style="7" customWidth="1"/>
    <col min="12809" max="12809" width="5.109375" style="7" bestFit="1" customWidth="1"/>
    <col min="12810" max="12810" width="7" style="7" customWidth="1"/>
    <col min="12811" max="12811" width="4.6640625" style="7" bestFit="1" customWidth="1"/>
    <col min="12812" max="12812" width="7" style="7" customWidth="1"/>
    <col min="12813" max="12813" width="4.6640625" style="7" bestFit="1" customWidth="1"/>
    <col min="12814" max="12814" width="7" style="7" customWidth="1"/>
    <col min="12815" max="12840" width="5.21875" style="7" customWidth="1"/>
    <col min="12841" max="13056" width="10.109375" style="7"/>
    <col min="13057" max="13057" width="10.44140625" style="7" customWidth="1"/>
    <col min="13058" max="13058" width="6.109375" style="7" customWidth="1"/>
    <col min="13059" max="13059" width="8.33203125" style="7" customWidth="1"/>
    <col min="13060" max="13060" width="6.109375" style="7" customWidth="1"/>
    <col min="13061" max="13061" width="5.6640625" style="7" bestFit="1" customWidth="1"/>
    <col min="13062" max="13062" width="7.77734375" style="7" customWidth="1"/>
    <col min="13063" max="13063" width="4.6640625" style="7" bestFit="1" customWidth="1"/>
    <col min="13064" max="13064" width="7" style="7" customWidth="1"/>
    <col min="13065" max="13065" width="5.109375" style="7" bestFit="1" customWidth="1"/>
    <col min="13066" max="13066" width="7" style="7" customWidth="1"/>
    <col min="13067" max="13067" width="4.6640625" style="7" bestFit="1" customWidth="1"/>
    <col min="13068" max="13068" width="7" style="7" customWidth="1"/>
    <col min="13069" max="13069" width="4.6640625" style="7" bestFit="1" customWidth="1"/>
    <col min="13070" max="13070" width="7" style="7" customWidth="1"/>
    <col min="13071" max="13096" width="5.21875" style="7" customWidth="1"/>
    <col min="13097" max="13312" width="10.109375" style="7"/>
    <col min="13313" max="13313" width="10.44140625" style="7" customWidth="1"/>
    <col min="13314" max="13314" width="6.109375" style="7" customWidth="1"/>
    <col min="13315" max="13315" width="8.33203125" style="7" customWidth="1"/>
    <col min="13316" max="13316" width="6.109375" style="7" customWidth="1"/>
    <col min="13317" max="13317" width="5.6640625" style="7" bestFit="1" customWidth="1"/>
    <col min="13318" max="13318" width="7.77734375" style="7" customWidth="1"/>
    <col min="13319" max="13319" width="4.6640625" style="7" bestFit="1" customWidth="1"/>
    <col min="13320" max="13320" width="7" style="7" customWidth="1"/>
    <col min="13321" max="13321" width="5.109375" style="7" bestFit="1" customWidth="1"/>
    <col min="13322" max="13322" width="7" style="7" customWidth="1"/>
    <col min="13323" max="13323" width="4.6640625" style="7" bestFit="1" customWidth="1"/>
    <col min="13324" max="13324" width="7" style="7" customWidth="1"/>
    <col min="13325" max="13325" width="4.6640625" style="7" bestFit="1" customWidth="1"/>
    <col min="13326" max="13326" width="7" style="7" customWidth="1"/>
    <col min="13327" max="13352" width="5.21875" style="7" customWidth="1"/>
    <col min="13353" max="13568" width="10.109375" style="7"/>
    <col min="13569" max="13569" width="10.44140625" style="7" customWidth="1"/>
    <col min="13570" max="13570" width="6.109375" style="7" customWidth="1"/>
    <col min="13571" max="13571" width="8.33203125" style="7" customWidth="1"/>
    <col min="13572" max="13572" width="6.109375" style="7" customWidth="1"/>
    <col min="13573" max="13573" width="5.6640625" style="7" bestFit="1" customWidth="1"/>
    <col min="13574" max="13574" width="7.77734375" style="7" customWidth="1"/>
    <col min="13575" max="13575" width="4.6640625" style="7" bestFit="1" customWidth="1"/>
    <col min="13576" max="13576" width="7" style="7" customWidth="1"/>
    <col min="13577" max="13577" width="5.109375" style="7" bestFit="1" customWidth="1"/>
    <col min="13578" max="13578" width="7" style="7" customWidth="1"/>
    <col min="13579" max="13579" width="4.6640625" style="7" bestFit="1" customWidth="1"/>
    <col min="13580" max="13580" width="7" style="7" customWidth="1"/>
    <col min="13581" max="13581" width="4.6640625" style="7" bestFit="1" customWidth="1"/>
    <col min="13582" max="13582" width="7" style="7" customWidth="1"/>
    <col min="13583" max="13608" width="5.21875" style="7" customWidth="1"/>
    <col min="13609" max="13824" width="10.109375" style="7"/>
    <col min="13825" max="13825" width="10.44140625" style="7" customWidth="1"/>
    <col min="13826" max="13826" width="6.109375" style="7" customWidth="1"/>
    <col min="13827" max="13827" width="8.33203125" style="7" customWidth="1"/>
    <col min="13828" max="13828" width="6.109375" style="7" customWidth="1"/>
    <col min="13829" max="13829" width="5.6640625" style="7" bestFit="1" customWidth="1"/>
    <col min="13830" max="13830" width="7.77734375" style="7" customWidth="1"/>
    <col min="13831" max="13831" width="4.6640625" style="7" bestFit="1" customWidth="1"/>
    <col min="13832" max="13832" width="7" style="7" customWidth="1"/>
    <col min="13833" max="13833" width="5.109375" style="7" bestFit="1" customWidth="1"/>
    <col min="13834" max="13834" width="7" style="7" customWidth="1"/>
    <col min="13835" max="13835" width="4.6640625" style="7" bestFit="1" customWidth="1"/>
    <col min="13836" max="13836" width="7" style="7" customWidth="1"/>
    <col min="13837" max="13837" width="4.6640625" style="7" bestFit="1" customWidth="1"/>
    <col min="13838" max="13838" width="7" style="7" customWidth="1"/>
    <col min="13839" max="13864" width="5.21875" style="7" customWidth="1"/>
    <col min="13865" max="14080" width="10.109375" style="7"/>
    <col min="14081" max="14081" width="10.44140625" style="7" customWidth="1"/>
    <col min="14082" max="14082" width="6.109375" style="7" customWidth="1"/>
    <col min="14083" max="14083" width="8.33203125" style="7" customWidth="1"/>
    <col min="14084" max="14084" width="6.109375" style="7" customWidth="1"/>
    <col min="14085" max="14085" width="5.6640625" style="7" bestFit="1" customWidth="1"/>
    <col min="14086" max="14086" width="7.77734375" style="7" customWidth="1"/>
    <col min="14087" max="14087" width="4.6640625" style="7" bestFit="1" customWidth="1"/>
    <col min="14088" max="14088" width="7" style="7" customWidth="1"/>
    <col min="14089" max="14089" width="5.109375" style="7" bestFit="1" customWidth="1"/>
    <col min="14090" max="14090" width="7" style="7" customWidth="1"/>
    <col min="14091" max="14091" width="4.6640625" style="7" bestFit="1" customWidth="1"/>
    <col min="14092" max="14092" width="7" style="7" customWidth="1"/>
    <col min="14093" max="14093" width="4.6640625" style="7" bestFit="1" customWidth="1"/>
    <col min="14094" max="14094" width="7" style="7" customWidth="1"/>
    <col min="14095" max="14120" width="5.21875" style="7" customWidth="1"/>
    <col min="14121" max="14336" width="10.109375" style="7"/>
    <col min="14337" max="14337" width="10.44140625" style="7" customWidth="1"/>
    <col min="14338" max="14338" width="6.109375" style="7" customWidth="1"/>
    <col min="14339" max="14339" width="8.33203125" style="7" customWidth="1"/>
    <col min="14340" max="14340" width="6.109375" style="7" customWidth="1"/>
    <col min="14341" max="14341" width="5.6640625" style="7" bestFit="1" customWidth="1"/>
    <col min="14342" max="14342" width="7.77734375" style="7" customWidth="1"/>
    <col min="14343" max="14343" width="4.6640625" style="7" bestFit="1" customWidth="1"/>
    <col min="14344" max="14344" width="7" style="7" customWidth="1"/>
    <col min="14345" max="14345" width="5.109375" style="7" bestFit="1" customWidth="1"/>
    <col min="14346" max="14346" width="7" style="7" customWidth="1"/>
    <col min="14347" max="14347" width="4.6640625" style="7" bestFit="1" customWidth="1"/>
    <col min="14348" max="14348" width="7" style="7" customWidth="1"/>
    <col min="14349" max="14349" width="4.6640625" style="7" bestFit="1" customWidth="1"/>
    <col min="14350" max="14350" width="7" style="7" customWidth="1"/>
    <col min="14351" max="14376" width="5.21875" style="7" customWidth="1"/>
    <col min="14377" max="14592" width="10.109375" style="7"/>
    <col min="14593" max="14593" width="10.44140625" style="7" customWidth="1"/>
    <col min="14594" max="14594" width="6.109375" style="7" customWidth="1"/>
    <col min="14595" max="14595" width="8.33203125" style="7" customWidth="1"/>
    <col min="14596" max="14596" width="6.109375" style="7" customWidth="1"/>
    <col min="14597" max="14597" width="5.6640625" style="7" bestFit="1" customWidth="1"/>
    <col min="14598" max="14598" width="7.77734375" style="7" customWidth="1"/>
    <col min="14599" max="14599" width="4.6640625" style="7" bestFit="1" customWidth="1"/>
    <col min="14600" max="14600" width="7" style="7" customWidth="1"/>
    <col min="14601" max="14601" width="5.109375" style="7" bestFit="1" customWidth="1"/>
    <col min="14602" max="14602" width="7" style="7" customWidth="1"/>
    <col min="14603" max="14603" width="4.6640625" style="7" bestFit="1" customWidth="1"/>
    <col min="14604" max="14604" width="7" style="7" customWidth="1"/>
    <col min="14605" max="14605" width="4.6640625" style="7" bestFit="1" customWidth="1"/>
    <col min="14606" max="14606" width="7" style="7" customWidth="1"/>
    <col min="14607" max="14632" width="5.21875" style="7" customWidth="1"/>
    <col min="14633" max="14848" width="10.109375" style="7"/>
    <col min="14849" max="14849" width="10.44140625" style="7" customWidth="1"/>
    <col min="14850" max="14850" width="6.109375" style="7" customWidth="1"/>
    <col min="14851" max="14851" width="8.33203125" style="7" customWidth="1"/>
    <col min="14852" max="14852" width="6.109375" style="7" customWidth="1"/>
    <col min="14853" max="14853" width="5.6640625" style="7" bestFit="1" customWidth="1"/>
    <col min="14854" max="14854" width="7.77734375" style="7" customWidth="1"/>
    <col min="14855" max="14855" width="4.6640625" style="7" bestFit="1" customWidth="1"/>
    <col min="14856" max="14856" width="7" style="7" customWidth="1"/>
    <col min="14857" max="14857" width="5.109375" style="7" bestFit="1" customWidth="1"/>
    <col min="14858" max="14858" width="7" style="7" customWidth="1"/>
    <col min="14859" max="14859" width="4.6640625" style="7" bestFit="1" customWidth="1"/>
    <col min="14860" max="14860" width="7" style="7" customWidth="1"/>
    <col min="14861" max="14861" width="4.6640625" style="7" bestFit="1" customWidth="1"/>
    <col min="14862" max="14862" width="7" style="7" customWidth="1"/>
    <col min="14863" max="14888" width="5.21875" style="7" customWidth="1"/>
    <col min="14889" max="15104" width="10.109375" style="7"/>
    <col min="15105" max="15105" width="10.44140625" style="7" customWidth="1"/>
    <col min="15106" max="15106" width="6.109375" style="7" customWidth="1"/>
    <col min="15107" max="15107" width="8.33203125" style="7" customWidth="1"/>
    <col min="15108" max="15108" width="6.109375" style="7" customWidth="1"/>
    <col min="15109" max="15109" width="5.6640625" style="7" bestFit="1" customWidth="1"/>
    <col min="15110" max="15110" width="7.77734375" style="7" customWidth="1"/>
    <col min="15111" max="15111" width="4.6640625" style="7" bestFit="1" customWidth="1"/>
    <col min="15112" max="15112" width="7" style="7" customWidth="1"/>
    <col min="15113" max="15113" width="5.109375" style="7" bestFit="1" customWidth="1"/>
    <col min="15114" max="15114" width="7" style="7" customWidth="1"/>
    <col min="15115" max="15115" width="4.6640625" style="7" bestFit="1" customWidth="1"/>
    <col min="15116" max="15116" width="7" style="7" customWidth="1"/>
    <col min="15117" max="15117" width="4.6640625" style="7" bestFit="1" customWidth="1"/>
    <col min="15118" max="15118" width="7" style="7" customWidth="1"/>
    <col min="15119" max="15144" width="5.21875" style="7" customWidth="1"/>
    <col min="15145" max="15360" width="10.109375" style="7"/>
    <col min="15361" max="15361" width="10.44140625" style="7" customWidth="1"/>
    <col min="15362" max="15362" width="6.109375" style="7" customWidth="1"/>
    <col min="15363" max="15363" width="8.33203125" style="7" customWidth="1"/>
    <col min="15364" max="15364" width="6.109375" style="7" customWidth="1"/>
    <col min="15365" max="15365" width="5.6640625" style="7" bestFit="1" customWidth="1"/>
    <col min="15366" max="15366" width="7.77734375" style="7" customWidth="1"/>
    <col min="15367" max="15367" width="4.6640625" style="7" bestFit="1" customWidth="1"/>
    <col min="15368" max="15368" width="7" style="7" customWidth="1"/>
    <col min="15369" max="15369" width="5.109375" style="7" bestFit="1" customWidth="1"/>
    <col min="15370" max="15370" width="7" style="7" customWidth="1"/>
    <col min="15371" max="15371" width="4.6640625" style="7" bestFit="1" customWidth="1"/>
    <col min="15372" max="15372" width="7" style="7" customWidth="1"/>
    <col min="15373" max="15373" width="4.6640625" style="7" bestFit="1" customWidth="1"/>
    <col min="15374" max="15374" width="7" style="7" customWidth="1"/>
    <col min="15375" max="15400" width="5.21875" style="7" customWidth="1"/>
    <col min="15401" max="15616" width="10.109375" style="7"/>
    <col min="15617" max="15617" width="10.44140625" style="7" customWidth="1"/>
    <col min="15618" max="15618" width="6.109375" style="7" customWidth="1"/>
    <col min="15619" max="15619" width="8.33203125" style="7" customWidth="1"/>
    <col min="15620" max="15620" width="6.109375" style="7" customWidth="1"/>
    <col min="15621" max="15621" width="5.6640625" style="7" bestFit="1" customWidth="1"/>
    <col min="15622" max="15622" width="7.77734375" style="7" customWidth="1"/>
    <col min="15623" max="15623" width="4.6640625" style="7" bestFit="1" customWidth="1"/>
    <col min="15624" max="15624" width="7" style="7" customWidth="1"/>
    <col min="15625" max="15625" width="5.109375" style="7" bestFit="1" customWidth="1"/>
    <col min="15626" max="15626" width="7" style="7" customWidth="1"/>
    <col min="15627" max="15627" width="4.6640625" style="7" bestFit="1" customWidth="1"/>
    <col min="15628" max="15628" width="7" style="7" customWidth="1"/>
    <col min="15629" max="15629" width="4.6640625" style="7" bestFit="1" customWidth="1"/>
    <col min="15630" max="15630" width="7" style="7" customWidth="1"/>
    <col min="15631" max="15656" width="5.21875" style="7" customWidth="1"/>
    <col min="15657" max="15872" width="10.109375" style="7"/>
    <col min="15873" max="15873" width="10.44140625" style="7" customWidth="1"/>
    <col min="15874" max="15874" width="6.109375" style="7" customWidth="1"/>
    <col min="15875" max="15875" width="8.33203125" style="7" customWidth="1"/>
    <col min="15876" max="15876" width="6.109375" style="7" customWidth="1"/>
    <col min="15877" max="15877" width="5.6640625" style="7" bestFit="1" customWidth="1"/>
    <col min="15878" max="15878" width="7.77734375" style="7" customWidth="1"/>
    <col min="15879" max="15879" width="4.6640625" style="7" bestFit="1" customWidth="1"/>
    <col min="15880" max="15880" width="7" style="7" customWidth="1"/>
    <col min="15881" max="15881" width="5.109375" style="7" bestFit="1" customWidth="1"/>
    <col min="15882" max="15882" width="7" style="7" customWidth="1"/>
    <col min="15883" max="15883" width="4.6640625" style="7" bestFit="1" customWidth="1"/>
    <col min="15884" max="15884" width="7" style="7" customWidth="1"/>
    <col min="15885" max="15885" width="4.6640625" style="7" bestFit="1" customWidth="1"/>
    <col min="15886" max="15886" width="7" style="7" customWidth="1"/>
    <col min="15887" max="15912" width="5.21875" style="7" customWidth="1"/>
    <col min="15913" max="16128" width="10.109375" style="7"/>
    <col min="16129" max="16129" width="10.44140625" style="7" customWidth="1"/>
    <col min="16130" max="16130" width="6.109375" style="7" customWidth="1"/>
    <col min="16131" max="16131" width="8.33203125" style="7" customWidth="1"/>
    <col min="16132" max="16132" width="6.109375" style="7" customWidth="1"/>
    <col min="16133" max="16133" width="5.6640625" style="7" bestFit="1" customWidth="1"/>
    <col min="16134" max="16134" width="7.77734375" style="7" customWidth="1"/>
    <col min="16135" max="16135" width="4.6640625" style="7" bestFit="1" customWidth="1"/>
    <col min="16136" max="16136" width="7" style="7" customWidth="1"/>
    <col min="16137" max="16137" width="5.109375" style="7" bestFit="1" customWidth="1"/>
    <col min="16138" max="16138" width="7" style="7" customWidth="1"/>
    <col min="16139" max="16139" width="4.6640625" style="7" bestFit="1" customWidth="1"/>
    <col min="16140" max="16140" width="7" style="7" customWidth="1"/>
    <col min="16141" max="16141" width="4.6640625" style="7" bestFit="1" customWidth="1"/>
    <col min="16142" max="16142" width="7" style="7" customWidth="1"/>
    <col min="16143" max="16168" width="5.21875" style="7" customWidth="1"/>
    <col min="16169" max="16384" width="10.109375" style="7"/>
  </cols>
  <sheetData>
    <row r="1" spans="1:40" ht="21" customHeight="1" x14ac:dyDescent="0.2">
      <c r="A1" s="6" t="s">
        <v>241</v>
      </c>
    </row>
    <row r="2" spans="1:40" ht="27.75" customHeight="1" x14ac:dyDescent="0.2">
      <c r="A2" s="431" t="s">
        <v>110</v>
      </c>
      <c r="B2" s="434" t="s">
        <v>111</v>
      </c>
      <c r="C2" s="434"/>
      <c r="D2" s="434"/>
      <c r="E2" s="436" t="s">
        <v>242</v>
      </c>
      <c r="F2" s="437"/>
      <c r="G2" s="437"/>
      <c r="H2" s="437"/>
      <c r="I2" s="437"/>
      <c r="J2" s="437"/>
      <c r="K2" s="437"/>
      <c r="L2" s="437"/>
      <c r="M2" s="437"/>
      <c r="N2" s="437"/>
      <c r="O2" s="437"/>
      <c r="P2" s="437"/>
      <c r="Q2" s="437"/>
      <c r="R2" s="438"/>
      <c r="S2" s="436" t="s">
        <v>243</v>
      </c>
      <c r="T2" s="437"/>
      <c r="U2" s="437"/>
      <c r="V2" s="437"/>
      <c r="W2" s="437"/>
      <c r="X2" s="437"/>
      <c r="Y2" s="437"/>
      <c r="Z2" s="437"/>
      <c r="AA2" s="437"/>
      <c r="AB2" s="437"/>
      <c r="AC2" s="437"/>
      <c r="AD2" s="437"/>
      <c r="AE2" s="437"/>
      <c r="AF2" s="437"/>
      <c r="AG2" s="437"/>
      <c r="AH2" s="437"/>
      <c r="AI2" s="437"/>
      <c r="AJ2" s="437"/>
      <c r="AK2" s="437"/>
      <c r="AL2" s="437"/>
      <c r="AM2" s="437"/>
      <c r="AN2" s="439"/>
    </row>
    <row r="3" spans="1:40" ht="33" customHeight="1" x14ac:dyDescent="0.2">
      <c r="A3" s="432"/>
      <c r="B3" s="434"/>
      <c r="C3" s="434"/>
      <c r="D3" s="434"/>
      <c r="E3" s="440" t="s">
        <v>244</v>
      </c>
      <c r="F3" s="441"/>
      <c r="G3" s="441"/>
      <c r="H3" s="441"/>
      <c r="I3" s="441"/>
      <c r="J3" s="442"/>
      <c r="K3" s="443" t="s">
        <v>127</v>
      </c>
      <c r="L3" s="443"/>
      <c r="M3" s="443" t="s">
        <v>245</v>
      </c>
      <c r="N3" s="443"/>
      <c r="O3" s="445" t="s">
        <v>122</v>
      </c>
      <c r="P3" s="447" t="s">
        <v>246</v>
      </c>
      <c r="Q3" s="443"/>
      <c r="R3" s="443"/>
      <c r="S3" s="443"/>
      <c r="T3" s="443"/>
      <c r="U3" s="443" t="s">
        <v>247</v>
      </c>
      <c r="V3" s="443"/>
      <c r="W3" s="443"/>
      <c r="X3" s="443"/>
      <c r="Y3" s="443"/>
      <c r="Z3" s="443" t="s">
        <v>248</v>
      </c>
      <c r="AA3" s="443"/>
      <c r="AB3" s="443"/>
      <c r="AC3" s="443"/>
      <c r="AD3" s="443"/>
      <c r="AE3" s="443" t="s">
        <v>249</v>
      </c>
      <c r="AF3" s="443"/>
      <c r="AG3" s="443"/>
      <c r="AH3" s="443"/>
      <c r="AI3" s="443"/>
      <c r="AJ3" s="443" t="s">
        <v>250</v>
      </c>
      <c r="AK3" s="443"/>
      <c r="AL3" s="443"/>
      <c r="AM3" s="443"/>
      <c r="AN3" s="448"/>
    </row>
    <row r="4" spans="1:40" ht="21.75" customHeight="1" x14ac:dyDescent="0.2">
      <c r="A4" s="432"/>
      <c r="B4" s="434"/>
      <c r="C4" s="434"/>
      <c r="D4" s="434"/>
      <c r="E4" s="440" t="s">
        <v>122</v>
      </c>
      <c r="F4" s="442"/>
      <c r="G4" s="443" t="s">
        <v>134</v>
      </c>
      <c r="H4" s="443"/>
      <c r="I4" s="443" t="s">
        <v>251</v>
      </c>
      <c r="J4" s="443"/>
      <c r="K4" s="443"/>
      <c r="L4" s="443"/>
      <c r="M4" s="443"/>
      <c r="N4" s="443"/>
      <c r="O4" s="445"/>
      <c r="P4" s="443" t="s">
        <v>252</v>
      </c>
      <c r="Q4" s="443"/>
      <c r="R4" s="451"/>
      <c r="S4" s="452" t="s">
        <v>253</v>
      </c>
      <c r="T4" s="452" t="s">
        <v>602</v>
      </c>
      <c r="U4" s="455" t="s">
        <v>122</v>
      </c>
      <c r="V4" s="452" t="s">
        <v>254</v>
      </c>
      <c r="W4" s="455" t="s">
        <v>255</v>
      </c>
      <c r="X4" s="452" t="s">
        <v>253</v>
      </c>
      <c r="Y4" s="455" t="s">
        <v>602</v>
      </c>
      <c r="Z4" s="452" t="s">
        <v>122</v>
      </c>
      <c r="AA4" s="455" t="s">
        <v>254</v>
      </c>
      <c r="AB4" s="452" t="s">
        <v>255</v>
      </c>
      <c r="AC4" s="455" t="s">
        <v>253</v>
      </c>
      <c r="AD4" s="452" t="s">
        <v>602</v>
      </c>
      <c r="AE4" s="455" t="s">
        <v>122</v>
      </c>
      <c r="AF4" s="452" t="s">
        <v>254</v>
      </c>
      <c r="AG4" s="455" t="s">
        <v>255</v>
      </c>
      <c r="AH4" s="452" t="s">
        <v>253</v>
      </c>
      <c r="AI4" s="455" t="s">
        <v>603</v>
      </c>
      <c r="AJ4" s="452" t="s">
        <v>122</v>
      </c>
      <c r="AK4" s="455" t="s">
        <v>254</v>
      </c>
      <c r="AL4" s="452" t="s">
        <v>255</v>
      </c>
      <c r="AM4" s="455" t="s">
        <v>253</v>
      </c>
      <c r="AN4" s="457" t="s">
        <v>602</v>
      </c>
    </row>
    <row r="5" spans="1:40" ht="103.5" customHeight="1" x14ac:dyDescent="0.2">
      <c r="A5" s="433"/>
      <c r="B5" s="435"/>
      <c r="C5" s="435"/>
      <c r="D5" s="435"/>
      <c r="E5" s="449"/>
      <c r="F5" s="450"/>
      <c r="G5" s="444"/>
      <c r="H5" s="444"/>
      <c r="I5" s="444"/>
      <c r="J5" s="444"/>
      <c r="K5" s="444"/>
      <c r="L5" s="444"/>
      <c r="M5" s="444"/>
      <c r="N5" s="444"/>
      <c r="O5" s="446"/>
      <c r="P5" s="8" t="s">
        <v>256</v>
      </c>
      <c r="Q5" s="9" t="s">
        <v>257</v>
      </c>
      <c r="R5" s="10" t="s">
        <v>258</v>
      </c>
      <c r="S5" s="453"/>
      <c r="T5" s="454"/>
      <c r="U5" s="456"/>
      <c r="V5" s="454"/>
      <c r="W5" s="456"/>
      <c r="X5" s="454"/>
      <c r="Y5" s="456"/>
      <c r="Z5" s="454"/>
      <c r="AA5" s="456"/>
      <c r="AB5" s="454"/>
      <c r="AC5" s="456"/>
      <c r="AD5" s="454"/>
      <c r="AE5" s="456"/>
      <c r="AF5" s="454"/>
      <c r="AG5" s="456"/>
      <c r="AH5" s="454"/>
      <c r="AI5" s="456"/>
      <c r="AJ5" s="454"/>
      <c r="AK5" s="456"/>
      <c r="AL5" s="454"/>
      <c r="AM5" s="456"/>
      <c r="AN5" s="458"/>
    </row>
    <row r="6" spans="1:40" ht="13.5" customHeight="1" x14ac:dyDescent="0.2">
      <c r="A6" s="11"/>
      <c r="B6" s="12" t="s">
        <v>135</v>
      </c>
      <c r="C6" s="13" t="s">
        <v>144</v>
      </c>
      <c r="D6" s="14" t="s">
        <v>123</v>
      </c>
      <c r="E6" s="13" t="s">
        <v>135</v>
      </c>
      <c r="F6" s="13" t="s">
        <v>136</v>
      </c>
      <c r="G6" s="15" t="s">
        <v>135</v>
      </c>
      <c r="H6" s="16" t="s">
        <v>136</v>
      </c>
      <c r="I6" s="15" t="s">
        <v>135</v>
      </c>
      <c r="J6" s="16" t="s">
        <v>136</v>
      </c>
      <c r="K6" s="15" t="s">
        <v>135</v>
      </c>
      <c r="L6" s="16" t="s">
        <v>136</v>
      </c>
      <c r="M6" s="15" t="s">
        <v>135</v>
      </c>
      <c r="N6" s="16" t="s">
        <v>136</v>
      </c>
      <c r="O6" s="16" t="s">
        <v>123</v>
      </c>
      <c r="P6" s="13" t="s">
        <v>123</v>
      </c>
      <c r="Q6" s="17" t="s">
        <v>123</v>
      </c>
      <c r="R6" s="18" t="s">
        <v>123</v>
      </c>
      <c r="S6" s="12" t="s">
        <v>123</v>
      </c>
      <c r="T6" s="17" t="s">
        <v>123</v>
      </c>
      <c r="U6" s="13" t="s">
        <v>123</v>
      </c>
      <c r="V6" s="17" t="s">
        <v>123</v>
      </c>
      <c r="W6" s="13" t="s">
        <v>123</v>
      </c>
      <c r="X6" s="17" t="s">
        <v>123</v>
      </c>
      <c r="Y6" s="13" t="s">
        <v>123</v>
      </c>
      <c r="Z6" s="17" t="s">
        <v>123</v>
      </c>
      <c r="AA6" s="13" t="s">
        <v>123</v>
      </c>
      <c r="AB6" s="17" t="s">
        <v>123</v>
      </c>
      <c r="AC6" s="13" t="s">
        <v>123</v>
      </c>
      <c r="AD6" s="17" t="s">
        <v>123</v>
      </c>
      <c r="AE6" s="13" t="s">
        <v>123</v>
      </c>
      <c r="AF6" s="17" t="s">
        <v>123</v>
      </c>
      <c r="AG6" s="13" t="s">
        <v>123</v>
      </c>
      <c r="AH6" s="17" t="s">
        <v>123</v>
      </c>
      <c r="AI6" s="13" t="s">
        <v>123</v>
      </c>
      <c r="AJ6" s="17" t="s">
        <v>123</v>
      </c>
      <c r="AK6" s="13" t="s">
        <v>123</v>
      </c>
      <c r="AL6" s="17" t="s">
        <v>123</v>
      </c>
      <c r="AM6" s="13" t="s">
        <v>123</v>
      </c>
      <c r="AN6" s="18" t="s">
        <v>123</v>
      </c>
    </row>
    <row r="7" spans="1:40" ht="21" customHeight="1" x14ac:dyDescent="0.2">
      <c r="A7" s="19" t="s">
        <v>148</v>
      </c>
      <c r="B7" s="20">
        <f>E7+K7+M7</f>
        <v>1605</v>
      </c>
      <c r="C7" s="21">
        <f>F7+L7+N7</f>
        <v>523803</v>
      </c>
      <c r="D7" s="22">
        <f>O7</f>
        <v>5984</v>
      </c>
      <c r="E7" s="23">
        <f>G7+I7</f>
        <v>1187</v>
      </c>
      <c r="F7" s="23">
        <f>H7+J7</f>
        <v>268219</v>
      </c>
      <c r="G7" s="24">
        <f t="shared" ref="G7:N7" si="0">G8+G26+G38+G59+G69+G88+G110+G134+G146+G156+G171</f>
        <v>507</v>
      </c>
      <c r="H7" s="25">
        <f>H8+H26+H38+H59+H69+H88+H110+H134+H146+H156+H171</f>
        <v>71936</v>
      </c>
      <c r="I7" s="24">
        <f t="shared" si="0"/>
        <v>680</v>
      </c>
      <c r="J7" s="25">
        <f t="shared" si="0"/>
        <v>196283</v>
      </c>
      <c r="K7" s="24">
        <f>K8+K26+K38+K59+K69+K88+K110+K134+K146+K156+K171</f>
        <v>198</v>
      </c>
      <c r="L7" s="25">
        <f t="shared" si="0"/>
        <v>192309</v>
      </c>
      <c r="M7" s="24">
        <f t="shared" si="0"/>
        <v>220</v>
      </c>
      <c r="N7" s="25">
        <f t="shared" si="0"/>
        <v>63275</v>
      </c>
      <c r="O7" s="25">
        <f>U7+Z7+AE7+AJ7</f>
        <v>5984</v>
      </c>
      <c r="P7" s="21">
        <f>SUM(Q7:R7)</f>
        <v>3720</v>
      </c>
      <c r="Q7" s="26">
        <f t="shared" ref="Q7:T22" si="1">V7+AA7+AF7+AK7</f>
        <v>1382</v>
      </c>
      <c r="R7" s="27">
        <f>W7+AB7+AG7+AL7</f>
        <v>2338</v>
      </c>
      <c r="S7" s="28">
        <f t="shared" si="1"/>
        <v>2182</v>
      </c>
      <c r="T7" s="26">
        <f t="shared" si="1"/>
        <v>82</v>
      </c>
      <c r="U7" s="21">
        <f>SUM(V7:Y7)</f>
        <v>1327</v>
      </c>
      <c r="V7" s="29">
        <f>V8+V26+V38+V59+V69+V88+V110+V134+V146+V156+V171</f>
        <v>1132</v>
      </c>
      <c r="W7" s="29">
        <f>W8+W26+W38+W59+W69+W88+W110+W134+W146+W156+W171</f>
        <v>93</v>
      </c>
      <c r="X7" s="29">
        <f>X8+X26+X38+X59+X69+X88+X110+X134+X146+X156+X171</f>
        <v>95</v>
      </c>
      <c r="Y7" s="29">
        <f>Y8+Y26+Y38+Y59+Y69+Y88+Y110+Y134+Y146+Y156+Y171</f>
        <v>7</v>
      </c>
      <c r="Z7" s="29">
        <f>SUM(AA7:AD7)</f>
        <v>2772</v>
      </c>
      <c r="AA7" s="28">
        <f>AA8+AA26+AA38+AA59+AA69+AA88+AA110+AA134+AA146+AA156+AA171</f>
        <v>127</v>
      </c>
      <c r="AB7" s="28">
        <f>AB8+AB26+AB38+AB59+AB69+AB88+AB110+AB134+AB146+AB156+AB171</f>
        <v>1829</v>
      </c>
      <c r="AC7" s="28">
        <f>AC8+AC26+AC38+AC59+AC69+AC88+AC110+AC134+AC146+AC156+AC171</f>
        <v>797</v>
      </c>
      <c r="AD7" s="28">
        <f>AD8+AD26+AD38+AD59+AD69+AD88+AD110+AD134+AD146+AD156+AD171</f>
        <v>19</v>
      </c>
      <c r="AE7" s="21">
        <f>SUM(AF7:AI7)</f>
        <v>1383</v>
      </c>
      <c r="AF7" s="29">
        <f>AF8+AF26+AF38+AF59+AF69+AF88+AF110+AF134+AF146+AF156+AF171</f>
        <v>29</v>
      </c>
      <c r="AG7" s="21">
        <f>AG8+AG26+AG38+AG59+AG69+AG88+AG110+AG134+AG146+AG156+AG171</f>
        <v>131</v>
      </c>
      <c r="AH7" s="29">
        <f>AH8+AH26+AH38+AH59+AH69+AH88+AH110+AH134+AH146+AH156+AH171</f>
        <v>1222</v>
      </c>
      <c r="AI7" s="21">
        <f>AI8+AI26+AI38+AI59+AI69+AI88+AI110+AI134+AI146+AI156+AI171</f>
        <v>1</v>
      </c>
      <c r="AJ7" s="29">
        <f>SUM(AK7:AN7)</f>
        <v>502</v>
      </c>
      <c r="AK7" s="21">
        <f>AK8+AK26+AK38+AK59+AK69+AK88+AK110+AK134+AK146+AK156+AK171</f>
        <v>94</v>
      </c>
      <c r="AL7" s="29">
        <f>AL8+AL26+AL38+AL59+AL69+AL88+AL110+AL134+AL146+AL156+AL171</f>
        <v>285</v>
      </c>
      <c r="AM7" s="21">
        <f>AM8+AM26+AM38+AM59+AM69+AM88+AM110+AM134+AM146+AM156+AM171</f>
        <v>68</v>
      </c>
      <c r="AN7" s="30">
        <f>AN8+AN26+AN38+AN59+AN69+AN88+AN110+AN134+AN146+AN156+AN171</f>
        <v>55</v>
      </c>
    </row>
    <row r="8" spans="1:40" s="38" customFormat="1" ht="21.6" x14ac:dyDescent="0.2">
      <c r="A8" s="31" t="s">
        <v>259</v>
      </c>
      <c r="B8" s="11">
        <f>E8+K8+M8</f>
        <v>81</v>
      </c>
      <c r="C8" s="32">
        <f t="shared" ref="B8:C71" si="2">F8+L8+N8</f>
        <v>55448</v>
      </c>
      <c r="D8" s="33">
        <f>O8</f>
        <v>323</v>
      </c>
      <c r="E8" s="32">
        <f t="shared" ref="E8:F71" si="3">G8+I8</f>
        <v>55</v>
      </c>
      <c r="F8" s="32">
        <f t="shared" si="3"/>
        <v>31737</v>
      </c>
      <c r="G8" s="34">
        <f>SUM(G9:G25)</f>
        <v>22</v>
      </c>
      <c r="H8" s="35">
        <f>SUM(H9:H25)</f>
        <v>30559</v>
      </c>
      <c r="I8" s="34">
        <f t="shared" ref="I8:N8" si="4">SUM(I9:I25)</f>
        <v>33</v>
      </c>
      <c r="J8" s="35">
        <f t="shared" si="4"/>
        <v>1178</v>
      </c>
      <c r="K8" s="34">
        <f t="shared" si="4"/>
        <v>11</v>
      </c>
      <c r="L8" s="35">
        <f>SUM(L9:L25)</f>
        <v>23130</v>
      </c>
      <c r="M8" s="34">
        <f t="shared" si="4"/>
        <v>15</v>
      </c>
      <c r="N8" s="35">
        <f t="shared" si="4"/>
        <v>581</v>
      </c>
      <c r="O8" s="35">
        <f>U8+Z8+AE8+AJ8</f>
        <v>323</v>
      </c>
      <c r="P8" s="36">
        <f>SUM(Q8:R8)</f>
        <v>236</v>
      </c>
      <c r="Q8" s="36">
        <f t="shared" si="1"/>
        <v>114</v>
      </c>
      <c r="R8" s="36">
        <f t="shared" si="1"/>
        <v>122</v>
      </c>
      <c r="S8" s="36">
        <f t="shared" si="1"/>
        <v>84</v>
      </c>
      <c r="T8" s="36">
        <f t="shared" si="1"/>
        <v>3</v>
      </c>
      <c r="U8" s="32">
        <f>SUM(V8:Y8)</f>
        <v>133</v>
      </c>
      <c r="V8" s="36">
        <f>SUM(V9:V25)</f>
        <v>109</v>
      </c>
      <c r="W8" s="32">
        <f>SUM(W9:W25)</f>
        <v>2</v>
      </c>
      <c r="X8" s="36">
        <f>SUM(X9:X25)</f>
        <v>21</v>
      </c>
      <c r="Y8" s="32">
        <f>SUM(Y9:Y25)</f>
        <v>1</v>
      </c>
      <c r="Z8" s="36">
        <f>SUM(AA8:AD8)</f>
        <v>114</v>
      </c>
      <c r="AA8" s="36">
        <f>SUM(AA9:AA25)</f>
        <v>0</v>
      </c>
      <c r="AB8" s="32">
        <f>SUM(AB9:AB25)</f>
        <v>106</v>
      </c>
      <c r="AC8" s="36">
        <f>SUM(AC9:AC25)</f>
        <v>8</v>
      </c>
      <c r="AD8" s="36">
        <f>SUM(AD9:AD25)</f>
        <v>0</v>
      </c>
      <c r="AE8" s="32">
        <f>SUM(AF8:AI8)</f>
        <v>55</v>
      </c>
      <c r="AF8" s="36">
        <f>SUM(AF9:AF25)</f>
        <v>0</v>
      </c>
      <c r="AG8" s="32">
        <f>SUM(AG9:AG25)</f>
        <v>0</v>
      </c>
      <c r="AH8" s="36">
        <f>SUM(AH9:AH25)</f>
        <v>55</v>
      </c>
      <c r="AI8" s="32">
        <f>SUM(AI9:AI25)</f>
        <v>0</v>
      </c>
      <c r="AJ8" s="36">
        <f>SUM(AK8:AN8)</f>
        <v>21</v>
      </c>
      <c r="AK8" s="32">
        <f>SUM(AK9:AK25)</f>
        <v>5</v>
      </c>
      <c r="AL8" s="36">
        <f>SUM(AL9:AL25)</f>
        <v>14</v>
      </c>
      <c r="AM8" s="32">
        <f>SUM(AM9:AM25)</f>
        <v>0</v>
      </c>
      <c r="AN8" s="37">
        <f>SUM(AN9:AN25)</f>
        <v>2</v>
      </c>
    </row>
    <row r="9" spans="1:40" s="38" customFormat="1" ht="14.25" customHeight="1" x14ac:dyDescent="0.15">
      <c r="A9" s="39" t="s">
        <v>60</v>
      </c>
      <c r="B9" s="40">
        <f>E9+K9+M9</f>
        <v>1</v>
      </c>
      <c r="C9" s="41">
        <f>F9+L9+N9</f>
        <v>349</v>
      </c>
      <c r="D9" s="42">
        <f>O9</f>
        <v>17</v>
      </c>
      <c r="E9" s="41">
        <f t="shared" si="3"/>
        <v>1</v>
      </c>
      <c r="F9" s="41">
        <f t="shared" si="3"/>
        <v>349</v>
      </c>
      <c r="G9" s="283">
        <v>0</v>
      </c>
      <c r="H9" s="284">
        <v>0</v>
      </c>
      <c r="I9" s="283">
        <v>1</v>
      </c>
      <c r="J9" s="284">
        <v>349</v>
      </c>
      <c r="K9" s="283">
        <v>0</v>
      </c>
      <c r="L9" s="284">
        <v>0</v>
      </c>
      <c r="M9" s="283">
        <v>0</v>
      </c>
      <c r="N9" s="284">
        <v>0</v>
      </c>
      <c r="O9" s="43">
        <f>U9+Z9+AE9+AJ9</f>
        <v>17</v>
      </c>
      <c r="P9" s="44">
        <f t="shared" ref="P9:P72" si="5">SUM(Q9:R9)</f>
        <v>17</v>
      </c>
      <c r="Q9" s="44">
        <f t="shared" si="1"/>
        <v>0</v>
      </c>
      <c r="R9" s="44">
        <f t="shared" si="1"/>
        <v>17</v>
      </c>
      <c r="S9" s="44">
        <f t="shared" si="1"/>
        <v>0</v>
      </c>
      <c r="T9" s="44">
        <f t="shared" si="1"/>
        <v>0</v>
      </c>
      <c r="U9" s="41">
        <f>SUM(V9:Y9)</f>
        <v>0</v>
      </c>
      <c r="V9" s="45">
        <v>0</v>
      </c>
      <c r="W9" s="41">
        <v>0</v>
      </c>
      <c r="X9" s="45">
        <v>0</v>
      </c>
      <c r="Y9" s="41">
        <v>0</v>
      </c>
      <c r="Z9" s="45">
        <f>SUM(AA9:AD9)</f>
        <v>17</v>
      </c>
      <c r="AA9" s="41">
        <v>0</v>
      </c>
      <c r="AB9" s="290">
        <v>17</v>
      </c>
      <c r="AC9" s="41">
        <v>0</v>
      </c>
      <c r="AD9" s="45">
        <v>0</v>
      </c>
      <c r="AE9" s="41">
        <f>SUM(AF9:AI9)</f>
        <v>0</v>
      </c>
      <c r="AF9" s="46">
        <v>0</v>
      </c>
      <c r="AG9" s="47">
        <v>0</v>
      </c>
      <c r="AH9" s="46">
        <v>0</v>
      </c>
      <c r="AI9" s="47">
        <v>0</v>
      </c>
      <c r="AJ9" s="45">
        <f>SUM(AK9:AN9)</f>
        <v>0</v>
      </c>
      <c r="AK9" s="47">
        <v>0</v>
      </c>
      <c r="AL9" s="46">
        <v>0</v>
      </c>
      <c r="AM9" s="47">
        <v>0</v>
      </c>
      <c r="AN9" s="48">
        <v>0</v>
      </c>
    </row>
    <row r="10" spans="1:40" ht="14.25" customHeight="1" x14ac:dyDescent="0.15">
      <c r="A10" s="49" t="s">
        <v>260</v>
      </c>
      <c r="B10" s="40">
        <f t="shared" si="2"/>
        <v>19</v>
      </c>
      <c r="C10" s="41">
        <f t="shared" si="2"/>
        <v>558</v>
      </c>
      <c r="D10" s="42">
        <f t="shared" ref="D10:D73" si="6">O10</f>
        <v>32</v>
      </c>
      <c r="E10" s="41">
        <f t="shared" si="3"/>
        <v>15</v>
      </c>
      <c r="F10" s="41">
        <f t="shared" si="3"/>
        <v>546</v>
      </c>
      <c r="G10" s="283">
        <v>4</v>
      </c>
      <c r="H10" s="284">
        <v>12</v>
      </c>
      <c r="I10" s="283">
        <v>11</v>
      </c>
      <c r="J10" s="284">
        <v>534</v>
      </c>
      <c r="K10" s="283">
        <v>0</v>
      </c>
      <c r="L10" s="284">
        <v>0</v>
      </c>
      <c r="M10" s="283">
        <v>4</v>
      </c>
      <c r="N10" s="284">
        <v>12</v>
      </c>
      <c r="O10" s="43">
        <f t="shared" ref="O10:O24" si="7">U10+Z10+AE10+AJ10</f>
        <v>32</v>
      </c>
      <c r="P10" s="44">
        <f t="shared" si="5"/>
        <v>30</v>
      </c>
      <c r="Q10" s="44">
        <f t="shared" si="1"/>
        <v>10</v>
      </c>
      <c r="R10" s="44">
        <f t="shared" si="1"/>
        <v>20</v>
      </c>
      <c r="S10" s="44">
        <f t="shared" si="1"/>
        <v>2</v>
      </c>
      <c r="T10" s="44">
        <f t="shared" si="1"/>
        <v>0</v>
      </c>
      <c r="U10" s="41">
        <f t="shared" ref="U10:U24" si="8">SUM(V10:Y10)</f>
        <v>10</v>
      </c>
      <c r="V10" s="45">
        <v>10</v>
      </c>
      <c r="W10" s="41">
        <v>0</v>
      </c>
      <c r="X10" s="45">
        <v>0</v>
      </c>
      <c r="Y10" s="41">
        <v>0</v>
      </c>
      <c r="Z10" s="45">
        <f t="shared" ref="Z10:Z24" si="9">SUM(AA10:AD10)</f>
        <v>15</v>
      </c>
      <c r="AA10" s="41">
        <v>0</v>
      </c>
      <c r="AB10" s="290">
        <v>13</v>
      </c>
      <c r="AC10" s="41">
        <v>2</v>
      </c>
      <c r="AD10" s="45">
        <v>0</v>
      </c>
      <c r="AE10" s="41">
        <f t="shared" ref="AE10:AE24" si="10">SUM(AF10:AI10)</f>
        <v>0</v>
      </c>
      <c r="AF10" s="46">
        <v>0</v>
      </c>
      <c r="AG10" s="47">
        <v>0</v>
      </c>
      <c r="AH10" s="46">
        <v>0</v>
      </c>
      <c r="AI10" s="47">
        <v>0</v>
      </c>
      <c r="AJ10" s="45">
        <f t="shared" ref="AJ10:AJ24" si="11">SUM(AK10:AN10)</f>
        <v>7</v>
      </c>
      <c r="AK10" s="47">
        <v>0</v>
      </c>
      <c r="AL10" s="46">
        <v>7</v>
      </c>
      <c r="AM10" s="47">
        <v>0</v>
      </c>
      <c r="AN10" s="48">
        <v>0</v>
      </c>
    </row>
    <row r="11" spans="1:40" ht="14.25" customHeight="1" x14ac:dyDescent="0.15">
      <c r="A11" s="49" t="s">
        <v>261</v>
      </c>
      <c r="B11" s="40">
        <f t="shared" si="2"/>
        <v>3</v>
      </c>
      <c r="C11" s="41">
        <f t="shared" si="2"/>
        <v>4</v>
      </c>
      <c r="D11" s="42">
        <f t="shared" si="6"/>
        <v>4</v>
      </c>
      <c r="E11" s="41">
        <f t="shared" si="3"/>
        <v>2</v>
      </c>
      <c r="F11" s="41">
        <f t="shared" si="3"/>
        <v>3</v>
      </c>
      <c r="G11" s="283">
        <v>1</v>
      </c>
      <c r="H11" s="284">
        <v>2</v>
      </c>
      <c r="I11" s="283">
        <v>1</v>
      </c>
      <c r="J11" s="284">
        <v>1</v>
      </c>
      <c r="K11" s="283">
        <v>0</v>
      </c>
      <c r="L11" s="284">
        <v>0</v>
      </c>
      <c r="M11" s="283">
        <v>1</v>
      </c>
      <c r="N11" s="284">
        <v>1</v>
      </c>
      <c r="O11" s="43">
        <f t="shared" si="7"/>
        <v>4</v>
      </c>
      <c r="P11" s="44">
        <f t="shared" si="5"/>
        <v>4</v>
      </c>
      <c r="Q11" s="44">
        <f t="shared" si="1"/>
        <v>3</v>
      </c>
      <c r="R11" s="44">
        <f t="shared" si="1"/>
        <v>1</v>
      </c>
      <c r="S11" s="44">
        <f t="shared" si="1"/>
        <v>0</v>
      </c>
      <c r="T11" s="44">
        <f t="shared" si="1"/>
        <v>0</v>
      </c>
      <c r="U11" s="41">
        <f t="shared" si="8"/>
        <v>3</v>
      </c>
      <c r="V11" s="45">
        <v>3</v>
      </c>
      <c r="W11" s="41">
        <v>0</v>
      </c>
      <c r="X11" s="45">
        <v>0</v>
      </c>
      <c r="Y11" s="41">
        <v>0</v>
      </c>
      <c r="Z11" s="45">
        <f t="shared" si="9"/>
        <v>1</v>
      </c>
      <c r="AA11" s="41">
        <v>0</v>
      </c>
      <c r="AB11" s="290">
        <v>1</v>
      </c>
      <c r="AC11" s="41">
        <v>0</v>
      </c>
      <c r="AD11" s="45">
        <v>0</v>
      </c>
      <c r="AE11" s="41">
        <f t="shared" si="10"/>
        <v>0</v>
      </c>
      <c r="AF11" s="46">
        <v>0</v>
      </c>
      <c r="AG11" s="46">
        <v>0</v>
      </c>
      <c r="AH11" s="46">
        <v>0</v>
      </c>
      <c r="AI11" s="47">
        <v>0</v>
      </c>
      <c r="AJ11" s="45">
        <f t="shared" si="11"/>
        <v>0</v>
      </c>
      <c r="AK11" s="47">
        <v>0</v>
      </c>
      <c r="AL11" s="46">
        <v>0</v>
      </c>
      <c r="AM11" s="47">
        <v>0</v>
      </c>
      <c r="AN11" s="48">
        <v>0</v>
      </c>
    </row>
    <row r="12" spans="1:40" ht="14.25" customHeight="1" x14ac:dyDescent="0.15">
      <c r="A12" s="49" t="s">
        <v>262</v>
      </c>
      <c r="B12" s="40">
        <f t="shared" si="2"/>
        <v>9</v>
      </c>
      <c r="C12" s="41">
        <f>F12+L12+N12</f>
        <v>167</v>
      </c>
      <c r="D12" s="42">
        <f t="shared" si="6"/>
        <v>24</v>
      </c>
      <c r="E12" s="41">
        <f t="shared" si="3"/>
        <v>6</v>
      </c>
      <c r="F12" s="41">
        <f t="shared" si="3"/>
        <v>141</v>
      </c>
      <c r="G12" s="283">
        <v>3</v>
      </c>
      <c r="H12" s="284">
        <v>130</v>
      </c>
      <c r="I12" s="283">
        <v>3</v>
      </c>
      <c r="J12" s="284">
        <v>11</v>
      </c>
      <c r="K12" s="283">
        <v>2</v>
      </c>
      <c r="L12" s="284">
        <v>12</v>
      </c>
      <c r="M12" s="283">
        <v>1</v>
      </c>
      <c r="N12" s="284">
        <v>14</v>
      </c>
      <c r="O12" s="43">
        <f t="shared" si="7"/>
        <v>24</v>
      </c>
      <c r="P12" s="44">
        <f t="shared" si="5"/>
        <v>16</v>
      </c>
      <c r="Q12" s="44">
        <f t="shared" si="1"/>
        <v>16</v>
      </c>
      <c r="R12" s="44">
        <f t="shared" si="1"/>
        <v>0</v>
      </c>
      <c r="S12" s="44">
        <f t="shared" si="1"/>
        <v>7</v>
      </c>
      <c r="T12" s="44">
        <f>Y12+AD12+AI12+AN12</f>
        <v>1</v>
      </c>
      <c r="U12" s="41">
        <f t="shared" si="8"/>
        <v>17</v>
      </c>
      <c r="V12" s="45">
        <v>16</v>
      </c>
      <c r="W12" s="41">
        <v>0</v>
      </c>
      <c r="X12" s="45">
        <v>0</v>
      </c>
      <c r="Y12" s="41">
        <v>1</v>
      </c>
      <c r="Z12" s="45">
        <f t="shared" si="9"/>
        <v>0</v>
      </c>
      <c r="AA12" s="41">
        <v>0</v>
      </c>
      <c r="AB12" s="290">
        <v>0</v>
      </c>
      <c r="AC12" s="41">
        <v>0</v>
      </c>
      <c r="AD12" s="45">
        <v>0</v>
      </c>
      <c r="AE12" s="41">
        <f t="shared" si="10"/>
        <v>7</v>
      </c>
      <c r="AF12" s="46">
        <v>0</v>
      </c>
      <c r="AG12" s="46">
        <v>0</v>
      </c>
      <c r="AH12" s="46">
        <v>7</v>
      </c>
      <c r="AI12" s="47">
        <v>0</v>
      </c>
      <c r="AJ12" s="45">
        <f t="shared" si="11"/>
        <v>0</v>
      </c>
      <c r="AK12" s="47">
        <v>0</v>
      </c>
      <c r="AL12" s="46">
        <v>0</v>
      </c>
      <c r="AM12" s="47">
        <v>0</v>
      </c>
      <c r="AN12" s="48">
        <v>0</v>
      </c>
    </row>
    <row r="13" spans="1:40" ht="14.25" customHeight="1" x14ac:dyDescent="0.15">
      <c r="A13" s="49" t="s">
        <v>263</v>
      </c>
      <c r="B13" s="40">
        <f t="shared" si="2"/>
        <v>11</v>
      </c>
      <c r="C13" s="41">
        <f t="shared" si="2"/>
        <v>30785</v>
      </c>
      <c r="D13" s="42">
        <f t="shared" si="6"/>
        <v>50</v>
      </c>
      <c r="E13" s="41">
        <f t="shared" si="3"/>
        <v>6</v>
      </c>
      <c r="F13" s="41">
        <f t="shared" si="3"/>
        <v>30275</v>
      </c>
      <c r="G13" s="283">
        <v>3</v>
      </c>
      <c r="H13" s="284">
        <v>30256</v>
      </c>
      <c r="I13" s="283">
        <v>3</v>
      </c>
      <c r="J13" s="284">
        <v>19</v>
      </c>
      <c r="K13" s="283">
        <v>2</v>
      </c>
      <c r="L13" s="284">
        <v>499</v>
      </c>
      <c r="M13" s="283">
        <v>3</v>
      </c>
      <c r="N13" s="284">
        <v>11</v>
      </c>
      <c r="O13" s="43">
        <f t="shared" si="7"/>
        <v>50</v>
      </c>
      <c r="P13" s="44">
        <f t="shared" si="5"/>
        <v>23</v>
      </c>
      <c r="Q13" s="44">
        <f t="shared" si="1"/>
        <v>20</v>
      </c>
      <c r="R13" s="44">
        <f t="shared" si="1"/>
        <v>3</v>
      </c>
      <c r="S13" s="44">
        <f t="shared" si="1"/>
        <v>27</v>
      </c>
      <c r="T13" s="44">
        <f t="shared" si="1"/>
        <v>0</v>
      </c>
      <c r="U13" s="41">
        <f t="shared" si="8"/>
        <v>41</v>
      </c>
      <c r="V13" s="45">
        <v>20</v>
      </c>
      <c r="W13" s="41">
        <v>0</v>
      </c>
      <c r="X13" s="45">
        <v>21</v>
      </c>
      <c r="Y13" s="41">
        <v>0</v>
      </c>
      <c r="Z13" s="45">
        <f t="shared" si="9"/>
        <v>2</v>
      </c>
      <c r="AA13" s="41">
        <v>0</v>
      </c>
      <c r="AB13" s="290">
        <v>2</v>
      </c>
      <c r="AC13" s="41">
        <v>0</v>
      </c>
      <c r="AD13" s="45">
        <v>0</v>
      </c>
      <c r="AE13" s="41">
        <f t="shared" si="10"/>
        <v>6</v>
      </c>
      <c r="AF13" s="46">
        <v>0</v>
      </c>
      <c r="AG13" s="46">
        <v>0</v>
      </c>
      <c r="AH13" s="46">
        <v>6</v>
      </c>
      <c r="AI13" s="47">
        <v>0</v>
      </c>
      <c r="AJ13" s="45">
        <f t="shared" si="11"/>
        <v>1</v>
      </c>
      <c r="AK13" s="47">
        <v>0</v>
      </c>
      <c r="AL13" s="46">
        <v>1</v>
      </c>
      <c r="AM13" s="47">
        <v>0</v>
      </c>
      <c r="AN13" s="48">
        <v>0</v>
      </c>
    </row>
    <row r="14" spans="1:40" ht="14.25" customHeight="1" x14ac:dyDescent="0.15">
      <c r="A14" s="40" t="s">
        <v>264</v>
      </c>
      <c r="B14" s="40">
        <f t="shared" si="2"/>
        <v>2</v>
      </c>
      <c r="C14" s="41">
        <f>F14+L14+N14</f>
        <v>103</v>
      </c>
      <c r="D14" s="42">
        <f t="shared" si="6"/>
        <v>10</v>
      </c>
      <c r="E14" s="41">
        <f t="shared" si="3"/>
        <v>1</v>
      </c>
      <c r="F14" s="41">
        <f>H14+J14</f>
        <v>4</v>
      </c>
      <c r="G14" s="283">
        <v>1</v>
      </c>
      <c r="H14" s="284">
        <v>4</v>
      </c>
      <c r="I14" s="283">
        <v>0</v>
      </c>
      <c r="J14" s="284">
        <v>0</v>
      </c>
      <c r="K14" s="283">
        <v>1</v>
      </c>
      <c r="L14" s="284">
        <v>99</v>
      </c>
      <c r="M14" s="283">
        <v>0</v>
      </c>
      <c r="N14" s="284">
        <v>0</v>
      </c>
      <c r="O14" s="43">
        <f t="shared" si="7"/>
        <v>10</v>
      </c>
      <c r="P14" s="44">
        <f t="shared" si="5"/>
        <v>2</v>
      </c>
      <c r="Q14" s="44">
        <f t="shared" si="1"/>
        <v>0</v>
      </c>
      <c r="R14" s="44">
        <f t="shared" si="1"/>
        <v>2</v>
      </c>
      <c r="S14" s="44">
        <f t="shared" si="1"/>
        <v>8</v>
      </c>
      <c r="T14" s="44">
        <f t="shared" si="1"/>
        <v>0</v>
      </c>
      <c r="U14" s="41">
        <f t="shared" si="8"/>
        <v>2</v>
      </c>
      <c r="V14" s="45">
        <v>0</v>
      </c>
      <c r="W14" s="41">
        <v>2</v>
      </c>
      <c r="X14" s="45">
        <v>0</v>
      </c>
      <c r="Y14" s="41">
        <v>0</v>
      </c>
      <c r="Z14" s="45">
        <f t="shared" si="9"/>
        <v>0</v>
      </c>
      <c r="AA14" s="41">
        <v>0</v>
      </c>
      <c r="AB14" s="290">
        <v>0</v>
      </c>
      <c r="AC14" s="41">
        <v>0</v>
      </c>
      <c r="AD14" s="45">
        <v>0</v>
      </c>
      <c r="AE14" s="41">
        <f t="shared" si="10"/>
        <v>8</v>
      </c>
      <c r="AF14" s="46">
        <v>0</v>
      </c>
      <c r="AG14" s="46">
        <v>0</v>
      </c>
      <c r="AH14" s="46">
        <v>8</v>
      </c>
      <c r="AI14" s="47">
        <v>0</v>
      </c>
      <c r="AJ14" s="45">
        <f t="shared" si="11"/>
        <v>0</v>
      </c>
      <c r="AK14" s="47">
        <v>0</v>
      </c>
      <c r="AL14" s="46">
        <v>0</v>
      </c>
      <c r="AM14" s="47">
        <v>0</v>
      </c>
      <c r="AN14" s="48">
        <v>0</v>
      </c>
    </row>
    <row r="15" spans="1:40" ht="14.25" customHeight="1" x14ac:dyDescent="0.15">
      <c r="A15" s="40" t="s">
        <v>265</v>
      </c>
      <c r="B15" s="40">
        <f t="shared" si="2"/>
        <v>1</v>
      </c>
      <c r="C15" s="41">
        <f>F15+L15+N15</f>
        <v>19</v>
      </c>
      <c r="D15" s="42">
        <f t="shared" si="6"/>
        <v>4</v>
      </c>
      <c r="E15" s="41">
        <f t="shared" si="3"/>
        <v>1</v>
      </c>
      <c r="F15" s="41">
        <f>H15+J15</f>
        <v>19</v>
      </c>
      <c r="G15" s="283">
        <v>0</v>
      </c>
      <c r="H15" s="284">
        <v>0</v>
      </c>
      <c r="I15" s="283">
        <v>1</v>
      </c>
      <c r="J15" s="284">
        <v>19</v>
      </c>
      <c r="K15" s="283">
        <v>0</v>
      </c>
      <c r="L15" s="284">
        <v>0</v>
      </c>
      <c r="M15" s="283">
        <v>0</v>
      </c>
      <c r="N15" s="284">
        <v>0</v>
      </c>
      <c r="O15" s="43">
        <f t="shared" si="7"/>
        <v>4</v>
      </c>
      <c r="P15" s="44">
        <f t="shared" si="5"/>
        <v>4</v>
      </c>
      <c r="Q15" s="44">
        <f t="shared" si="1"/>
        <v>0</v>
      </c>
      <c r="R15" s="44">
        <f t="shared" si="1"/>
        <v>4</v>
      </c>
      <c r="S15" s="44">
        <f t="shared" si="1"/>
        <v>0</v>
      </c>
      <c r="T15" s="44">
        <f t="shared" si="1"/>
        <v>0</v>
      </c>
      <c r="U15" s="41">
        <f t="shared" si="8"/>
        <v>0</v>
      </c>
      <c r="V15" s="45">
        <v>0</v>
      </c>
      <c r="W15" s="41">
        <v>0</v>
      </c>
      <c r="X15" s="45">
        <v>0</v>
      </c>
      <c r="Y15" s="41">
        <v>0</v>
      </c>
      <c r="Z15" s="45">
        <f t="shared" si="9"/>
        <v>4</v>
      </c>
      <c r="AA15" s="41">
        <v>0</v>
      </c>
      <c r="AB15" s="45">
        <v>4</v>
      </c>
      <c r="AC15" s="41">
        <v>0</v>
      </c>
      <c r="AD15" s="45">
        <v>0</v>
      </c>
      <c r="AE15" s="41">
        <f t="shared" si="10"/>
        <v>0</v>
      </c>
      <c r="AF15" s="46">
        <v>0</v>
      </c>
      <c r="AG15" s="46">
        <v>0</v>
      </c>
      <c r="AH15" s="46">
        <v>0</v>
      </c>
      <c r="AI15" s="47">
        <v>0</v>
      </c>
      <c r="AJ15" s="45">
        <f t="shared" si="11"/>
        <v>0</v>
      </c>
      <c r="AK15" s="47">
        <v>0</v>
      </c>
      <c r="AL15" s="46">
        <v>0</v>
      </c>
      <c r="AM15" s="47">
        <v>0</v>
      </c>
      <c r="AN15" s="48">
        <v>0</v>
      </c>
    </row>
    <row r="16" spans="1:40" ht="14.25" customHeight="1" x14ac:dyDescent="0.15">
      <c r="A16" s="49" t="s">
        <v>266</v>
      </c>
      <c r="B16" s="40">
        <f t="shared" si="2"/>
        <v>7</v>
      </c>
      <c r="C16" s="41">
        <f>F16+L16+N16</f>
        <v>18</v>
      </c>
      <c r="D16" s="42">
        <f t="shared" si="6"/>
        <v>14</v>
      </c>
      <c r="E16" s="41">
        <f t="shared" si="3"/>
        <v>4</v>
      </c>
      <c r="F16" s="41">
        <f>H16+J16</f>
        <v>12</v>
      </c>
      <c r="G16" s="283">
        <v>1</v>
      </c>
      <c r="H16" s="284">
        <v>1</v>
      </c>
      <c r="I16" s="283">
        <v>3</v>
      </c>
      <c r="J16" s="284">
        <v>11</v>
      </c>
      <c r="K16" s="283">
        <v>2</v>
      </c>
      <c r="L16" s="284">
        <v>2</v>
      </c>
      <c r="M16" s="283">
        <v>1</v>
      </c>
      <c r="N16" s="284">
        <v>4</v>
      </c>
      <c r="O16" s="43">
        <f t="shared" si="7"/>
        <v>14</v>
      </c>
      <c r="P16" s="44">
        <f t="shared" si="5"/>
        <v>3</v>
      </c>
      <c r="Q16" s="44">
        <f t="shared" si="1"/>
        <v>1</v>
      </c>
      <c r="R16" s="44">
        <f t="shared" si="1"/>
        <v>2</v>
      </c>
      <c r="S16" s="44">
        <f t="shared" si="1"/>
        <v>11</v>
      </c>
      <c r="T16" s="44">
        <f t="shared" si="1"/>
        <v>0</v>
      </c>
      <c r="U16" s="41">
        <f t="shared" si="8"/>
        <v>1</v>
      </c>
      <c r="V16" s="45">
        <v>1</v>
      </c>
      <c r="W16" s="41">
        <v>0</v>
      </c>
      <c r="X16" s="45">
        <v>0</v>
      </c>
      <c r="Y16" s="41">
        <v>0</v>
      </c>
      <c r="Z16" s="45">
        <f t="shared" si="9"/>
        <v>8</v>
      </c>
      <c r="AA16" s="41">
        <v>0</v>
      </c>
      <c r="AB16" s="290">
        <v>2</v>
      </c>
      <c r="AC16" s="41">
        <v>6</v>
      </c>
      <c r="AD16" s="45">
        <v>0</v>
      </c>
      <c r="AE16" s="41">
        <f t="shared" si="10"/>
        <v>5</v>
      </c>
      <c r="AF16" s="46">
        <v>0</v>
      </c>
      <c r="AG16" s="46">
        <v>0</v>
      </c>
      <c r="AH16" s="46">
        <v>5</v>
      </c>
      <c r="AI16" s="47">
        <v>0</v>
      </c>
      <c r="AJ16" s="45">
        <f t="shared" si="11"/>
        <v>0</v>
      </c>
      <c r="AK16" s="47">
        <v>0</v>
      </c>
      <c r="AL16" s="46">
        <v>0</v>
      </c>
      <c r="AM16" s="47">
        <v>0</v>
      </c>
      <c r="AN16" s="48">
        <v>0</v>
      </c>
    </row>
    <row r="17" spans="1:40" ht="14.25" customHeight="1" x14ac:dyDescent="0.15">
      <c r="A17" s="40" t="s">
        <v>267</v>
      </c>
      <c r="B17" s="40">
        <f t="shared" si="2"/>
        <v>4</v>
      </c>
      <c r="C17" s="41">
        <f>F17+L17+N17</f>
        <v>22984</v>
      </c>
      <c r="D17" s="42">
        <f t="shared" si="6"/>
        <v>29</v>
      </c>
      <c r="E17" s="41">
        <f t="shared" si="3"/>
        <v>0</v>
      </c>
      <c r="F17" s="41">
        <f t="shared" si="3"/>
        <v>0</v>
      </c>
      <c r="G17" s="283">
        <v>0</v>
      </c>
      <c r="H17" s="284">
        <v>0</v>
      </c>
      <c r="I17" s="283">
        <v>0</v>
      </c>
      <c r="J17" s="284">
        <v>0</v>
      </c>
      <c r="K17" s="283">
        <v>1</v>
      </c>
      <c r="L17" s="284">
        <v>22468</v>
      </c>
      <c r="M17" s="283">
        <v>3</v>
      </c>
      <c r="N17" s="284">
        <v>516</v>
      </c>
      <c r="O17" s="43">
        <f t="shared" si="7"/>
        <v>29</v>
      </c>
      <c r="P17" s="44">
        <f t="shared" si="5"/>
        <v>8</v>
      </c>
      <c r="Q17" s="44">
        <f t="shared" si="1"/>
        <v>4</v>
      </c>
      <c r="R17" s="44">
        <f t="shared" si="1"/>
        <v>4</v>
      </c>
      <c r="S17" s="44">
        <f t="shared" si="1"/>
        <v>20</v>
      </c>
      <c r="T17" s="44">
        <f t="shared" si="1"/>
        <v>1</v>
      </c>
      <c r="U17" s="41">
        <f t="shared" si="8"/>
        <v>0</v>
      </c>
      <c r="V17" s="45">
        <v>0</v>
      </c>
      <c r="W17" s="41">
        <v>0</v>
      </c>
      <c r="X17" s="45">
        <v>0</v>
      </c>
      <c r="Y17" s="41">
        <v>0</v>
      </c>
      <c r="Z17" s="45">
        <f t="shared" si="9"/>
        <v>0</v>
      </c>
      <c r="AA17" s="41">
        <v>0</v>
      </c>
      <c r="AB17" s="45">
        <v>0</v>
      </c>
      <c r="AC17" s="41">
        <v>0</v>
      </c>
      <c r="AD17" s="45">
        <v>0</v>
      </c>
      <c r="AE17" s="41">
        <f t="shared" si="10"/>
        <v>20</v>
      </c>
      <c r="AF17" s="46">
        <v>0</v>
      </c>
      <c r="AG17" s="46">
        <v>0</v>
      </c>
      <c r="AH17" s="46">
        <v>20</v>
      </c>
      <c r="AI17" s="47">
        <v>0</v>
      </c>
      <c r="AJ17" s="45">
        <f t="shared" si="11"/>
        <v>9</v>
      </c>
      <c r="AK17" s="47">
        <v>4</v>
      </c>
      <c r="AL17" s="46">
        <v>4</v>
      </c>
      <c r="AM17" s="47">
        <v>0</v>
      </c>
      <c r="AN17" s="48">
        <v>1</v>
      </c>
    </row>
    <row r="18" spans="1:40" ht="14.25" customHeight="1" x14ac:dyDescent="0.15">
      <c r="A18" s="40" t="s">
        <v>268</v>
      </c>
      <c r="B18" s="40">
        <f t="shared" si="2"/>
        <v>1</v>
      </c>
      <c r="C18" s="41">
        <f t="shared" si="2"/>
        <v>2</v>
      </c>
      <c r="D18" s="42">
        <f t="shared" si="6"/>
        <v>3</v>
      </c>
      <c r="E18" s="41">
        <f t="shared" si="3"/>
        <v>1</v>
      </c>
      <c r="F18" s="41">
        <f t="shared" si="3"/>
        <v>2</v>
      </c>
      <c r="G18" s="283">
        <v>1</v>
      </c>
      <c r="H18" s="284">
        <v>2</v>
      </c>
      <c r="I18" s="283">
        <v>0</v>
      </c>
      <c r="J18" s="284">
        <v>0</v>
      </c>
      <c r="K18" s="283">
        <v>0</v>
      </c>
      <c r="L18" s="284">
        <v>0</v>
      </c>
      <c r="M18" s="283">
        <v>0</v>
      </c>
      <c r="N18" s="284">
        <v>0</v>
      </c>
      <c r="O18" s="43">
        <f t="shared" si="7"/>
        <v>3</v>
      </c>
      <c r="P18" s="44">
        <f t="shared" si="5"/>
        <v>3</v>
      </c>
      <c r="Q18" s="44">
        <f t="shared" si="1"/>
        <v>3</v>
      </c>
      <c r="R18" s="44">
        <f t="shared" si="1"/>
        <v>0</v>
      </c>
      <c r="S18" s="44">
        <f t="shared" si="1"/>
        <v>0</v>
      </c>
      <c r="T18" s="44">
        <f t="shared" si="1"/>
        <v>0</v>
      </c>
      <c r="U18" s="41">
        <f t="shared" si="8"/>
        <v>3</v>
      </c>
      <c r="V18" s="45">
        <v>3</v>
      </c>
      <c r="W18" s="41">
        <v>0</v>
      </c>
      <c r="X18" s="45">
        <v>0</v>
      </c>
      <c r="Y18" s="41">
        <v>0</v>
      </c>
      <c r="Z18" s="45">
        <f t="shared" si="9"/>
        <v>0</v>
      </c>
      <c r="AA18" s="41">
        <v>0</v>
      </c>
      <c r="AB18" s="45">
        <v>0</v>
      </c>
      <c r="AC18" s="41">
        <v>0</v>
      </c>
      <c r="AD18" s="45">
        <v>0</v>
      </c>
      <c r="AE18" s="41">
        <f t="shared" si="10"/>
        <v>0</v>
      </c>
      <c r="AF18" s="46">
        <v>0</v>
      </c>
      <c r="AG18" s="46">
        <v>0</v>
      </c>
      <c r="AH18" s="46">
        <v>0</v>
      </c>
      <c r="AI18" s="47">
        <v>0</v>
      </c>
      <c r="AJ18" s="45">
        <f t="shared" si="11"/>
        <v>0</v>
      </c>
      <c r="AK18" s="47">
        <v>0</v>
      </c>
      <c r="AL18" s="46">
        <v>0</v>
      </c>
      <c r="AM18" s="47">
        <v>0</v>
      </c>
      <c r="AN18" s="48">
        <v>0</v>
      </c>
    </row>
    <row r="19" spans="1:40" ht="14.25" customHeight="1" x14ac:dyDescent="0.15">
      <c r="A19" s="49" t="s">
        <v>269</v>
      </c>
      <c r="B19" s="40">
        <f t="shared" si="2"/>
        <v>7</v>
      </c>
      <c r="C19" s="41">
        <f t="shared" si="2"/>
        <v>77</v>
      </c>
      <c r="D19" s="42">
        <f t="shared" si="6"/>
        <v>23</v>
      </c>
      <c r="E19" s="41">
        <f t="shared" si="3"/>
        <v>4</v>
      </c>
      <c r="F19" s="41">
        <f t="shared" si="3"/>
        <v>25</v>
      </c>
      <c r="G19" s="283">
        <v>0</v>
      </c>
      <c r="H19" s="284">
        <v>0</v>
      </c>
      <c r="I19" s="283">
        <v>4</v>
      </c>
      <c r="J19" s="284">
        <v>25</v>
      </c>
      <c r="K19" s="283">
        <v>1</v>
      </c>
      <c r="L19" s="284">
        <v>29</v>
      </c>
      <c r="M19" s="283">
        <v>2</v>
      </c>
      <c r="N19" s="284">
        <v>23</v>
      </c>
      <c r="O19" s="43">
        <f t="shared" si="7"/>
        <v>23</v>
      </c>
      <c r="P19" s="44">
        <f t="shared" si="5"/>
        <v>15</v>
      </c>
      <c r="Q19" s="44">
        <f t="shared" si="1"/>
        <v>1</v>
      </c>
      <c r="R19" s="44">
        <f t="shared" si="1"/>
        <v>14</v>
      </c>
      <c r="S19" s="44">
        <f t="shared" si="1"/>
        <v>7</v>
      </c>
      <c r="T19" s="44">
        <f t="shared" si="1"/>
        <v>1</v>
      </c>
      <c r="U19" s="41">
        <f t="shared" si="8"/>
        <v>0</v>
      </c>
      <c r="V19" s="45">
        <v>0</v>
      </c>
      <c r="W19" s="41">
        <v>0</v>
      </c>
      <c r="X19" s="45">
        <v>0</v>
      </c>
      <c r="Y19" s="41">
        <v>0</v>
      </c>
      <c r="Z19" s="45">
        <f t="shared" si="9"/>
        <v>12</v>
      </c>
      <c r="AA19" s="41">
        <v>0</v>
      </c>
      <c r="AB19" s="290">
        <v>12</v>
      </c>
      <c r="AC19" s="41">
        <v>0</v>
      </c>
      <c r="AD19" s="45">
        <v>0</v>
      </c>
      <c r="AE19" s="41">
        <f t="shared" si="10"/>
        <v>7</v>
      </c>
      <c r="AF19" s="46">
        <v>0</v>
      </c>
      <c r="AG19" s="46">
        <v>0</v>
      </c>
      <c r="AH19" s="46">
        <v>7</v>
      </c>
      <c r="AI19" s="47">
        <v>0</v>
      </c>
      <c r="AJ19" s="45">
        <f t="shared" si="11"/>
        <v>4</v>
      </c>
      <c r="AK19" s="47">
        <v>1</v>
      </c>
      <c r="AL19" s="46">
        <v>2</v>
      </c>
      <c r="AM19" s="47">
        <v>0</v>
      </c>
      <c r="AN19" s="48">
        <v>1</v>
      </c>
    </row>
    <row r="20" spans="1:40" ht="14.25" customHeight="1" x14ac:dyDescent="0.15">
      <c r="A20" s="40" t="s">
        <v>270</v>
      </c>
      <c r="B20" s="40">
        <f t="shared" si="2"/>
        <v>1</v>
      </c>
      <c r="C20" s="41">
        <f t="shared" si="2"/>
        <v>5</v>
      </c>
      <c r="D20" s="42">
        <f t="shared" si="6"/>
        <v>1</v>
      </c>
      <c r="E20" s="41">
        <f t="shared" si="3"/>
        <v>1</v>
      </c>
      <c r="F20" s="41">
        <f t="shared" si="3"/>
        <v>5</v>
      </c>
      <c r="G20" s="283">
        <v>0</v>
      </c>
      <c r="H20" s="284">
        <v>0</v>
      </c>
      <c r="I20" s="283">
        <v>1</v>
      </c>
      <c r="J20" s="284">
        <v>5</v>
      </c>
      <c r="K20" s="283">
        <v>0</v>
      </c>
      <c r="L20" s="284">
        <v>0</v>
      </c>
      <c r="M20" s="283">
        <v>0</v>
      </c>
      <c r="N20" s="284">
        <v>0</v>
      </c>
      <c r="O20" s="43">
        <f t="shared" si="7"/>
        <v>1</v>
      </c>
      <c r="P20" s="44">
        <f t="shared" si="5"/>
        <v>1</v>
      </c>
      <c r="Q20" s="44">
        <f t="shared" si="1"/>
        <v>0</v>
      </c>
      <c r="R20" s="44">
        <f t="shared" si="1"/>
        <v>1</v>
      </c>
      <c r="S20" s="44">
        <f t="shared" si="1"/>
        <v>0</v>
      </c>
      <c r="T20" s="44">
        <f t="shared" si="1"/>
        <v>0</v>
      </c>
      <c r="U20" s="41">
        <f t="shared" si="8"/>
        <v>0</v>
      </c>
      <c r="V20" s="45">
        <v>0</v>
      </c>
      <c r="W20" s="41">
        <v>0</v>
      </c>
      <c r="X20" s="45">
        <v>0</v>
      </c>
      <c r="Y20" s="41">
        <v>0</v>
      </c>
      <c r="Z20" s="45">
        <f t="shared" si="9"/>
        <v>1</v>
      </c>
      <c r="AA20" s="45">
        <v>0</v>
      </c>
      <c r="AB20" s="45">
        <v>1</v>
      </c>
      <c r="AC20" s="41">
        <v>0</v>
      </c>
      <c r="AD20" s="45">
        <v>0</v>
      </c>
      <c r="AE20" s="41">
        <f t="shared" si="10"/>
        <v>0</v>
      </c>
      <c r="AF20" s="46">
        <v>0</v>
      </c>
      <c r="AG20" s="46">
        <v>0</v>
      </c>
      <c r="AH20" s="46">
        <v>0</v>
      </c>
      <c r="AI20" s="47">
        <v>0</v>
      </c>
      <c r="AJ20" s="45">
        <f t="shared" si="11"/>
        <v>0</v>
      </c>
      <c r="AK20" s="47">
        <v>0</v>
      </c>
      <c r="AL20" s="46">
        <v>0</v>
      </c>
      <c r="AM20" s="47">
        <v>0</v>
      </c>
      <c r="AN20" s="48">
        <v>0</v>
      </c>
    </row>
    <row r="21" spans="1:40" ht="14.25" customHeight="1" x14ac:dyDescent="0.15">
      <c r="A21" s="49" t="s">
        <v>271</v>
      </c>
      <c r="B21" s="40">
        <f t="shared" si="2"/>
        <v>3</v>
      </c>
      <c r="C21" s="41">
        <f t="shared" si="2"/>
        <v>8</v>
      </c>
      <c r="D21" s="42">
        <f t="shared" si="6"/>
        <v>5</v>
      </c>
      <c r="E21" s="41">
        <f t="shared" si="3"/>
        <v>2</v>
      </c>
      <c r="F21" s="41">
        <f t="shared" si="3"/>
        <v>6</v>
      </c>
      <c r="G21" s="283">
        <v>0</v>
      </c>
      <c r="H21" s="284">
        <v>0</v>
      </c>
      <c r="I21" s="283">
        <v>2</v>
      </c>
      <c r="J21" s="284">
        <v>6</v>
      </c>
      <c r="K21" s="283">
        <v>1</v>
      </c>
      <c r="L21" s="284">
        <v>2</v>
      </c>
      <c r="M21" s="283">
        <v>0</v>
      </c>
      <c r="N21" s="284">
        <v>0</v>
      </c>
      <c r="O21" s="43">
        <f t="shared" si="7"/>
        <v>5</v>
      </c>
      <c r="P21" s="44">
        <f t="shared" si="5"/>
        <v>3</v>
      </c>
      <c r="Q21" s="44">
        <f t="shared" si="1"/>
        <v>0</v>
      </c>
      <c r="R21" s="44">
        <f t="shared" si="1"/>
        <v>3</v>
      </c>
      <c r="S21" s="44">
        <f t="shared" si="1"/>
        <v>2</v>
      </c>
      <c r="T21" s="44">
        <f t="shared" si="1"/>
        <v>0</v>
      </c>
      <c r="U21" s="41">
        <f t="shared" si="8"/>
        <v>0</v>
      </c>
      <c r="V21" s="45">
        <v>0</v>
      </c>
      <c r="W21" s="41">
        <v>0</v>
      </c>
      <c r="X21" s="45">
        <v>0</v>
      </c>
      <c r="Y21" s="41">
        <v>0</v>
      </c>
      <c r="Z21" s="45">
        <f t="shared" si="9"/>
        <v>3</v>
      </c>
      <c r="AA21" s="45">
        <v>0</v>
      </c>
      <c r="AB21" s="290">
        <v>3</v>
      </c>
      <c r="AC21" s="41">
        <v>0</v>
      </c>
      <c r="AD21" s="45">
        <v>0</v>
      </c>
      <c r="AE21" s="41">
        <f t="shared" si="10"/>
        <v>2</v>
      </c>
      <c r="AF21" s="46">
        <v>0</v>
      </c>
      <c r="AG21" s="46">
        <v>0</v>
      </c>
      <c r="AH21" s="46">
        <v>2</v>
      </c>
      <c r="AI21" s="47">
        <v>0</v>
      </c>
      <c r="AJ21" s="45">
        <f t="shared" si="11"/>
        <v>0</v>
      </c>
      <c r="AK21" s="47">
        <v>0</v>
      </c>
      <c r="AL21" s="46">
        <v>0</v>
      </c>
      <c r="AM21" s="47">
        <v>0</v>
      </c>
      <c r="AN21" s="48">
        <v>0</v>
      </c>
    </row>
    <row r="22" spans="1:40" ht="14.25" customHeight="1" x14ac:dyDescent="0.15">
      <c r="A22" s="40" t="s">
        <v>272</v>
      </c>
      <c r="B22" s="40">
        <f t="shared" si="2"/>
        <v>8</v>
      </c>
      <c r="C22" s="41">
        <f t="shared" si="2"/>
        <v>152</v>
      </c>
      <c r="D22" s="42">
        <f t="shared" si="6"/>
        <v>56</v>
      </c>
      <c r="E22" s="41">
        <f t="shared" si="3"/>
        <v>8</v>
      </c>
      <c r="F22" s="41">
        <f t="shared" si="3"/>
        <v>152</v>
      </c>
      <c r="G22" s="283">
        <v>8</v>
      </c>
      <c r="H22" s="284">
        <v>152</v>
      </c>
      <c r="I22" s="283">
        <v>0</v>
      </c>
      <c r="J22" s="284">
        <v>0</v>
      </c>
      <c r="K22" s="283">
        <v>0</v>
      </c>
      <c r="L22" s="284">
        <v>0</v>
      </c>
      <c r="M22" s="283">
        <v>0</v>
      </c>
      <c r="N22" s="284">
        <v>0</v>
      </c>
      <c r="O22" s="43">
        <f t="shared" si="7"/>
        <v>56</v>
      </c>
      <c r="P22" s="44">
        <f t="shared" si="5"/>
        <v>56</v>
      </c>
      <c r="Q22" s="44">
        <f t="shared" si="1"/>
        <v>56</v>
      </c>
      <c r="R22" s="44">
        <f t="shared" si="1"/>
        <v>0</v>
      </c>
      <c r="S22" s="44">
        <f t="shared" si="1"/>
        <v>0</v>
      </c>
      <c r="T22" s="44">
        <f t="shared" si="1"/>
        <v>0</v>
      </c>
      <c r="U22" s="41">
        <f t="shared" si="8"/>
        <v>56</v>
      </c>
      <c r="V22" s="45">
        <v>56</v>
      </c>
      <c r="W22" s="41">
        <v>0</v>
      </c>
      <c r="X22" s="45">
        <v>0</v>
      </c>
      <c r="Y22" s="41">
        <v>0</v>
      </c>
      <c r="Z22" s="45">
        <f t="shared" si="9"/>
        <v>0</v>
      </c>
      <c r="AA22" s="41">
        <v>0</v>
      </c>
      <c r="AB22" s="45">
        <v>0</v>
      </c>
      <c r="AC22" s="41">
        <v>0</v>
      </c>
      <c r="AD22" s="45">
        <v>0</v>
      </c>
      <c r="AE22" s="41">
        <f t="shared" si="10"/>
        <v>0</v>
      </c>
      <c r="AF22" s="46">
        <v>0</v>
      </c>
      <c r="AG22" s="46">
        <v>0</v>
      </c>
      <c r="AH22" s="46">
        <v>0</v>
      </c>
      <c r="AI22" s="47">
        <v>0</v>
      </c>
      <c r="AJ22" s="45">
        <f t="shared" si="11"/>
        <v>0</v>
      </c>
      <c r="AK22" s="47">
        <v>0</v>
      </c>
      <c r="AL22" s="46">
        <v>0</v>
      </c>
      <c r="AM22" s="47">
        <v>0</v>
      </c>
      <c r="AN22" s="48">
        <v>0</v>
      </c>
    </row>
    <row r="23" spans="1:40" ht="14.25" customHeight="1" x14ac:dyDescent="0.15">
      <c r="A23" s="40" t="s">
        <v>273</v>
      </c>
      <c r="B23" s="40">
        <f t="shared" si="2"/>
        <v>0</v>
      </c>
      <c r="C23" s="41">
        <f t="shared" si="2"/>
        <v>0</v>
      </c>
      <c r="D23" s="42">
        <f t="shared" si="6"/>
        <v>0</v>
      </c>
      <c r="E23" s="41">
        <f>G23+I23</f>
        <v>0</v>
      </c>
      <c r="F23" s="41">
        <f t="shared" si="3"/>
        <v>0</v>
      </c>
      <c r="G23" s="283">
        <v>0</v>
      </c>
      <c r="H23" s="284">
        <v>0</v>
      </c>
      <c r="I23" s="283">
        <v>0</v>
      </c>
      <c r="J23" s="284">
        <v>0</v>
      </c>
      <c r="K23" s="283">
        <v>0</v>
      </c>
      <c r="L23" s="284">
        <v>0</v>
      </c>
      <c r="M23" s="283">
        <v>0</v>
      </c>
      <c r="N23" s="284">
        <v>0</v>
      </c>
      <c r="O23" s="43">
        <f t="shared" si="7"/>
        <v>0</v>
      </c>
      <c r="P23" s="44">
        <f t="shared" si="5"/>
        <v>0</v>
      </c>
      <c r="Q23" s="44">
        <f t="shared" ref="Q23:T42" si="12">V23+AA23+AF23+AK23</f>
        <v>0</v>
      </c>
      <c r="R23" s="44">
        <f t="shared" si="12"/>
        <v>0</v>
      </c>
      <c r="S23" s="44">
        <f t="shared" si="12"/>
        <v>0</v>
      </c>
      <c r="T23" s="44">
        <f t="shared" si="12"/>
        <v>0</v>
      </c>
      <c r="U23" s="41">
        <f t="shared" si="8"/>
        <v>0</v>
      </c>
      <c r="V23" s="45">
        <v>0</v>
      </c>
      <c r="W23" s="41">
        <v>0</v>
      </c>
      <c r="X23" s="45">
        <v>0</v>
      </c>
      <c r="Y23" s="41">
        <v>0</v>
      </c>
      <c r="Z23" s="45">
        <f t="shared" si="9"/>
        <v>0</v>
      </c>
      <c r="AA23" s="41">
        <v>0</v>
      </c>
      <c r="AB23" s="290">
        <v>0</v>
      </c>
      <c r="AC23" s="41">
        <v>0</v>
      </c>
      <c r="AD23" s="45">
        <v>0</v>
      </c>
      <c r="AE23" s="41">
        <f t="shared" si="10"/>
        <v>0</v>
      </c>
      <c r="AF23" s="46">
        <v>0</v>
      </c>
      <c r="AG23" s="46">
        <v>0</v>
      </c>
      <c r="AH23" s="46">
        <v>0</v>
      </c>
      <c r="AI23" s="47">
        <v>0</v>
      </c>
      <c r="AJ23" s="45">
        <f t="shared" si="11"/>
        <v>0</v>
      </c>
      <c r="AK23" s="47">
        <v>0</v>
      </c>
      <c r="AL23" s="46">
        <v>0</v>
      </c>
      <c r="AM23" s="47">
        <v>0</v>
      </c>
      <c r="AN23" s="48">
        <v>0</v>
      </c>
    </row>
    <row r="24" spans="1:40" ht="14.25" customHeight="1" x14ac:dyDescent="0.15">
      <c r="A24" s="49" t="s">
        <v>274</v>
      </c>
      <c r="B24" s="40">
        <f t="shared" si="2"/>
        <v>1</v>
      </c>
      <c r="C24" s="41">
        <f t="shared" si="2"/>
        <v>160</v>
      </c>
      <c r="D24" s="42">
        <f t="shared" si="6"/>
        <v>16</v>
      </c>
      <c r="E24" s="41">
        <f t="shared" si="3"/>
        <v>1</v>
      </c>
      <c r="F24" s="41">
        <f t="shared" si="3"/>
        <v>160</v>
      </c>
      <c r="G24" s="283">
        <v>0</v>
      </c>
      <c r="H24" s="284">
        <v>0</v>
      </c>
      <c r="I24" s="283">
        <v>1</v>
      </c>
      <c r="J24" s="284">
        <v>160</v>
      </c>
      <c r="K24" s="283">
        <v>0</v>
      </c>
      <c r="L24" s="284">
        <v>0</v>
      </c>
      <c r="M24" s="283">
        <v>0</v>
      </c>
      <c r="N24" s="284">
        <v>0</v>
      </c>
      <c r="O24" s="43">
        <f t="shared" si="7"/>
        <v>16</v>
      </c>
      <c r="P24" s="44">
        <f t="shared" si="5"/>
        <v>16</v>
      </c>
      <c r="Q24" s="44">
        <f t="shared" si="12"/>
        <v>0</v>
      </c>
      <c r="R24" s="44">
        <f t="shared" si="12"/>
        <v>16</v>
      </c>
      <c r="S24" s="44">
        <f t="shared" si="12"/>
        <v>0</v>
      </c>
      <c r="T24" s="44">
        <f t="shared" si="12"/>
        <v>0</v>
      </c>
      <c r="U24" s="41">
        <f t="shared" si="8"/>
        <v>0</v>
      </c>
      <c r="V24" s="45">
        <v>0</v>
      </c>
      <c r="W24" s="41">
        <v>0</v>
      </c>
      <c r="X24" s="45">
        <v>0</v>
      </c>
      <c r="Y24" s="41">
        <v>0</v>
      </c>
      <c r="Z24" s="45">
        <f t="shared" si="9"/>
        <v>16</v>
      </c>
      <c r="AA24" s="41">
        <v>0</v>
      </c>
      <c r="AB24" s="45">
        <v>16</v>
      </c>
      <c r="AC24" s="41">
        <v>0</v>
      </c>
      <c r="AD24" s="45">
        <v>0</v>
      </c>
      <c r="AE24" s="41">
        <f t="shared" si="10"/>
        <v>0</v>
      </c>
      <c r="AF24" s="46">
        <v>0</v>
      </c>
      <c r="AG24" s="46">
        <v>0</v>
      </c>
      <c r="AH24" s="46">
        <v>0</v>
      </c>
      <c r="AI24" s="47">
        <v>0</v>
      </c>
      <c r="AJ24" s="45">
        <f t="shared" si="11"/>
        <v>0</v>
      </c>
      <c r="AK24" s="47">
        <v>0</v>
      </c>
      <c r="AL24" s="46">
        <v>0</v>
      </c>
      <c r="AM24" s="47">
        <v>0</v>
      </c>
      <c r="AN24" s="48">
        <v>0</v>
      </c>
    </row>
    <row r="25" spans="1:40" ht="14.25" customHeight="1" x14ac:dyDescent="0.15">
      <c r="A25" s="50" t="s">
        <v>275</v>
      </c>
      <c r="B25" s="50">
        <f t="shared" si="2"/>
        <v>3</v>
      </c>
      <c r="C25" s="51">
        <f t="shared" si="2"/>
        <v>57</v>
      </c>
      <c r="D25" s="52">
        <f t="shared" si="6"/>
        <v>35</v>
      </c>
      <c r="E25" s="51">
        <f t="shared" si="3"/>
        <v>2</v>
      </c>
      <c r="F25" s="51">
        <f t="shared" si="3"/>
        <v>38</v>
      </c>
      <c r="G25" s="285">
        <v>0</v>
      </c>
      <c r="H25" s="286">
        <v>0</v>
      </c>
      <c r="I25" s="285">
        <v>2</v>
      </c>
      <c r="J25" s="286">
        <v>38</v>
      </c>
      <c r="K25" s="285">
        <v>1</v>
      </c>
      <c r="L25" s="286">
        <v>19</v>
      </c>
      <c r="M25" s="285">
        <v>0</v>
      </c>
      <c r="N25" s="286">
        <v>0</v>
      </c>
      <c r="O25" s="53">
        <f>U25+Z25+AE25+AJ25</f>
        <v>35</v>
      </c>
      <c r="P25" s="44">
        <f t="shared" si="5"/>
        <v>35</v>
      </c>
      <c r="Q25" s="54">
        <f t="shared" si="12"/>
        <v>0</v>
      </c>
      <c r="R25" s="54">
        <f t="shared" si="12"/>
        <v>35</v>
      </c>
      <c r="S25" s="54">
        <f t="shared" si="12"/>
        <v>0</v>
      </c>
      <c r="T25" s="54">
        <f t="shared" si="12"/>
        <v>0</v>
      </c>
      <c r="U25" s="51">
        <f>SUM(V25:Y25)</f>
        <v>0</v>
      </c>
      <c r="V25" s="289">
        <v>0</v>
      </c>
      <c r="W25" s="289">
        <v>0</v>
      </c>
      <c r="X25" s="55">
        <v>0</v>
      </c>
      <c r="Y25" s="51">
        <v>0</v>
      </c>
      <c r="Z25" s="55">
        <f>SUM(AA25:AD25)</f>
        <v>35</v>
      </c>
      <c r="AA25" s="51">
        <v>0</v>
      </c>
      <c r="AB25" s="55">
        <v>35</v>
      </c>
      <c r="AC25" s="51">
        <v>0</v>
      </c>
      <c r="AD25" s="55">
        <v>0</v>
      </c>
      <c r="AE25" s="51">
        <f>SUM(AF25:AI25)</f>
        <v>0</v>
      </c>
      <c r="AF25" s="291">
        <v>0</v>
      </c>
      <c r="AG25" s="291">
        <v>0</v>
      </c>
      <c r="AH25" s="291">
        <v>0</v>
      </c>
      <c r="AI25" s="292">
        <v>0</v>
      </c>
      <c r="AJ25" s="55">
        <f>SUM(AK25:AN25)</f>
        <v>0</v>
      </c>
      <c r="AK25" s="291">
        <v>0</v>
      </c>
      <c r="AL25" s="291">
        <v>0</v>
      </c>
      <c r="AM25" s="291">
        <v>0</v>
      </c>
      <c r="AN25" s="292">
        <v>0</v>
      </c>
    </row>
    <row r="26" spans="1:40" s="38" customFormat="1" ht="21.6" x14ac:dyDescent="0.2">
      <c r="A26" s="39" t="s">
        <v>276</v>
      </c>
      <c r="B26" s="49">
        <f t="shared" si="2"/>
        <v>88</v>
      </c>
      <c r="C26" s="56">
        <f t="shared" si="2"/>
        <v>6886</v>
      </c>
      <c r="D26" s="57">
        <f t="shared" si="6"/>
        <v>222</v>
      </c>
      <c r="E26" s="56">
        <f t="shared" si="3"/>
        <v>60</v>
      </c>
      <c r="F26" s="56">
        <f t="shared" si="3"/>
        <v>5964</v>
      </c>
      <c r="G26" s="58">
        <f t="shared" ref="G26:N26" si="13">SUM(G27:G37)</f>
        <v>18</v>
      </c>
      <c r="H26" s="59">
        <f t="shared" si="13"/>
        <v>34</v>
      </c>
      <c r="I26" s="58">
        <f t="shared" si="13"/>
        <v>42</v>
      </c>
      <c r="J26" s="59">
        <f t="shared" si="13"/>
        <v>5930</v>
      </c>
      <c r="K26" s="58">
        <f t="shared" si="13"/>
        <v>9</v>
      </c>
      <c r="L26" s="59">
        <f t="shared" si="13"/>
        <v>795</v>
      </c>
      <c r="M26" s="58">
        <f t="shared" si="13"/>
        <v>19</v>
      </c>
      <c r="N26" s="59">
        <f t="shared" si="13"/>
        <v>127</v>
      </c>
      <c r="O26" s="59">
        <f>U26+Z26+AE26+AJ26</f>
        <v>222</v>
      </c>
      <c r="P26" s="36">
        <f t="shared" si="5"/>
        <v>186</v>
      </c>
      <c r="Q26" s="44">
        <f t="shared" si="12"/>
        <v>24</v>
      </c>
      <c r="R26" s="44">
        <f t="shared" si="12"/>
        <v>162</v>
      </c>
      <c r="S26" s="44">
        <f t="shared" si="12"/>
        <v>27</v>
      </c>
      <c r="T26" s="44">
        <f t="shared" si="12"/>
        <v>9</v>
      </c>
      <c r="U26" s="56">
        <f>SUM(V26:Y26)</f>
        <v>23</v>
      </c>
      <c r="V26" s="44">
        <f>SUM(V27:V37)</f>
        <v>20</v>
      </c>
      <c r="W26" s="56">
        <f>SUM(W27:W37)</f>
        <v>2</v>
      </c>
      <c r="X26" s="44">
        <f>SUM(X27:X37)</f>
        <v>0</v>
      </c>
      <c r="Y26" s="56">
        <f>SUM(Y27:Y37)</f>
        <v>1</v>
      </c>
      <c r="Z26" s="44">
        <f>SUM(AA26:AD26)</f>
        <v>145</v>
      </c>
      <c r="AA26" s="56">
        <f>SUM(AA27:AA37)</f>
        <v>2</v>
      </c>
      <c r="AB26" s="44">
        <f>SUM(AB27:AB37)</f>
        <v>138</v>
      </c>
      <c r="AC26" s="56">
        <f>SUM(AC27:AC37)</f>
        <v>2</v>
      </c>
      <c r="AD26" s="44">
        <f>SUM(AD27:AD37)</f>
        <v>3</v>
      </c>
      <c r="AE26" s="56">
        <f>SUM(AF26:AI26)</f>
        <v>26</v>
      </c>
      <c r="AF26" s="44">
        <f>SUM(AF27:AF37)</f>
        <v>2</v>
      </c>
      <c r="AG26" s="56">
        <f>SUM(AG27:AG37)</f>
        <v>0</v>
      </c>
      <c r="AH26" s="44">
        <f>SUM(AH27:AH37)</f>
        <v>24</v>
      </c>
      <c r="AI26" s="56">
        <f>SUM(AI27:AI37)</f>
        <v>0</v>
      </c>
      <c r="AJ26" s="44">
        <f>SUM(AK26:AN26)</f>
        <v>28</v>
      </c>
      <c r="AK26" s="56">
        <f>SUM(AK27:AK37)</f>
        <v>0</v>
      </c>
      <c r="AL26" s="44">
        <f>SUM(AL27:AL37)</f>
        <v>22</v>
      </c>
      <c r="AM26" s="56">
        <f>SUM(AM27:AM37)</f>
        <v>1</v>
      </c>
      <c r="AN26" s="60">
        <f>SUM(AN27:AN37)</f>
        <v>5</v>
      </c>
    </row>
    <row r="27" spans="1:40" s="38" customFormat="1" ht="14.25" customHeight="1" x14ac:dyDescent="0.15">
      <c r="A27" s="39" t="s">
        <v>60</v>
      </c>
      <c r="B27" s="40">
        <f t="shared" si="2"/>
        <v>2</v>
      </c>
      <c r="C27" s="41">
        <f t="shared" si="2"/>
        <v>368</v>
      </c>
      <c r="D27" s="42">
        <f t="shared" si="6"/>
        <v>32</v>
      </c>
      <c r="E27" s="41">
        <f t="shared" si="3"/>
        <v>2</v>
      </c>
      <c r="F27" s="41">
        <f t="shared" si="3"/>
        <v>368</v>
      </c>
      <c r="G27" s="283">
        <v>0</v>
      </c>
      <c r="H27" s="284">
        <v>0</v>
      </c>
      <c r="I27" s="283">
        <v>2</v>
      </c>
      <c r="J27" s="284">
        <v>368</v>
      </c>
      <c r="K27" s="283">
        <v>0</v>
      </c>
      <c r="L27" s="284">
        <v>0</v>
      </c>
      <c r="M27" s="283">
        <v>0</v>
      </c>
      <c r="N27" s="284">
        <v>0</v>
      </c>
      <c r="O27" s="43">
        <f>U27+Z27+AE27+AJ27</f>
        <v>32</v>
      </c>
      <c r="P27" s="44">
        <f t="shared" si="5"/>
        <v>32</v>
      </c>
      <c r="Q27" s="44">
        <f t="shared" si="12"/>
        <v>0</v>
      </c>
      <c r="R27" s="44">
        <f t="shared" si="12"/>
        <v>32</v>
      </c>
      <c r="S27" s="44">
        <f t="shared" si="12"/>
        <v>0</v>
      </c>
      <c r="T27" s="44">
        <f t="shared" si="12"/>
        <v>0</v>
      </c>
      <c r="U27" s="41">
        <f>SUM(V27:Y27)</f>
        <v>0</v>
      </c>
      <c r="V27" s="290">
        <v>0</v>
      </c>
      <c r="W27" s="47">
        <v>0</v>
      </c>
      <c r="X27" s="46">
        <v>0</v>
      </c>
      <c r="Y27" s="47">
        <v>0</v>
      </c>
      <c r="Z27" s="45">
        <f>SUM(AA27:AD27)</f>
        <v>32</v>
      </c>
      <c r="AA27" s="47">
        <v>0</v>
      </c>
      <c r="AB27" s="290">
        <v>32</v>
      </c>
      <c r="AC27" s="294">
        <v>0</v>
      </c>
      <c r="AD27" s="46">
        <v>0</v>
      </c>
      <c r="AE27" s="41">
        <f>SUM(AF27:AI27)</f>
        <v>0</v>
      </c>
      <c r="AF27" s="46">
        <v>0</v>
      </c>
      <c r="AG27" s="294">
        <v>0</v>
      </c>
      <c r="AH27" s="290">
        <v>0</v>
      </c>
      <c r="AI27" s="47">
        <v>0</v>
      </c>
      <c r="AJ27" s="45">
        <f>SUM(AK27:AN27)</f>
        <v>0</v>
      </c>
      <c r="AK27" s="290">
        <v>0</v>
      </c>
      <c r="AL27" s="290">
        <v>0</v>
      </c>
      <c r="AM27" s="290">
        <v>0</v>
      </c>
      <c r="AN27" s="48">
        <v>0</v>
      </c>
    </row>
    <row r="28" spans="1:40" ht="14.25" customHeight="1" x14ac:dyDescent="0.15">
      <c r="A28" s="49" t="s">
        <v>66</v>
      </c>
      <c r="B28" s="40">
        <f t="shared" si="2"/>
        <v>16</v>
      </c>
      <c r="C28" s="41">
        <f t="shared" si="2"/>
        <v>1293</v>
      </c>
      <c r="D28" s="42">
        <f t="shared" si="6"/>
        <v>47</v>
      </c>
      <c r="E28" s="41">
        <f t="shared" si="3"/>
        <v>10</v>
      </c>
      <c r="F28" s="41">
        <f t="shared" si="3"/>
        <v>1261</v>
      </c>
      <c r="G28" s="283">
        <v>7</v>
      </c>
      <c r="H28" s="284">
        <v>14</v>
      </c>
      <c r="I28" s="283">
        <v>3</v>
      </c>
      <c r="J28" s="284">
        <v>1247</v>
      </c>
      <c r="K28" s="283">
        <v>0</v>
      </c>
      <c r="L28" s="284">
        <v>0</v>
      </c>
      <c r="M28" s="283">
        <v>6</v>
      </c>
      <c r="N28" s="284">
        <v>32</v>
      </c>
      <c r="O28" s="43">
        <f t="shared" ref="O28:O36" si="14">U28+Z28+AE28+AJ28</f>
        <v>47</v>
      </c>
      <c r="P28" s="44">
        <f t="shared" si="5"/>
        <v>46</v>
      </c>
      <c r="Q28" s="44">
        <f t="shared" si="12"/>
        <v>10</v>
      </c>
      <c r="R28" s="44">
        <f t="shared" si="12"/>
        <v>36</v>
      </c>
      <c r="S28" s="44">
        <f t="shared" si="12"/>
        <v>1</v>
      </c>
      <c r="T28" s="44">
        <f t="shared" si="12"/>
        <v>0</v>
      </c>
      <c r="U28" s="41">
        <f t="shared" ref="U28:U36" si="15">SUM(V28:Y28)</f>
        <v>11</v>
      </c>
      <c r="V28" s="290">
        <v>10</v>
      </c>
      <c r="W28" s="47">
        <v>1</v>
      </c>
      <c r="X28" s="46">
        <v>0</v>
      </c>
      <c r="Y28" s="47">
        <v>0</v>
      </c>
      <c r="Z28" s="45">
        <f t="shared" ref="Z28:Z36" si="16">SUM(AA28:AD28)</f>
        <v>30</v>
      </c>
      <c r="AA28" s="47">
        <v>0</v>
      </c>
      <c r="AB28" s="290">
        <v>30</v>
      </c>
      <c r="AC28" s="294">
        <v>0</v>
      </c>
      <c r="AD28" s="46">
        <v>0</v>
      </c>
      <c r="AE28" s="41">
        <f t="shared" ref="AE28:AE36" si="17">SUM(AF28:AI28)</f>
        <v>0</v>
      </c>
      <c r="AF28" s="46">
        <v>0</v>
      </c>
      <c r="AG28" s="294">
        <v>0</v>
      </c>
      <c r="AH28" s="290">
        <v>0</v>
      </c>
      <c r="AI28" s="47">
        <v>0</v>
      </c>
      <c r="AJ28" s="45">
        <f t="shared" ref="AJ28:AJ36" si="18">SUM(AK28:AN28)</f>
        <v>6</v>
      </c>
      <c r="AK28" s="290">
        <v>0</v>
      </c>
      <c r="AL28" s="290">
        <v>5</v>
      </c>
      <c r="AM28" s="290">
        <v>1</v>
      </c>
      <c r="AN28" s="48">
        <v>0</v>
      </c>
    </row>
    <row r="29" spans="1:40" ht="14.25" customHeight="1" x14ac:dyDescent="0.15">
      <c r="A29" s="40" t="s">
        <v>277</v>
      </c>
      <c r="B29" s="40">
        <f t="shared" si="2"/>
        <v>5</v>
      </c>
      <c r="C29" s="41">
        <f t="shared" si="2"/>
        <v>17</v>
      </c>
      <c r="D29" s="42">
        <f t="shared" si="6"/>
        <v>8</v>
      </c>
      <c r="E29" s="41">
        <f t="shared" si="3"/>
        <v>3</v>
      </c>
      <c r="F29" s="41">
        <f t="shared" si="3"/>
        <v>14</v>
      </c>
      <c r="G29" s="283">
        <v>1</v>
      </c>
      <c r="H29" s="284">
        <v>1</v>
      </c>
      <c r="I29" s="283">
        <v>2</v>
      </c>
      <c r="J29" s="284">
        <v>13</v>
      </c>
      <c r="K29" s="283">
        <v>0</v>
      </c>
      <c r="L29" s="284">
        <v>0</v>
      </c>
      <c r="M29" s="283">
        <v>2</v>
      </c>
      <c r="N29" s="284">
        <v>3</v>
      </c>
      <c r="O29" s="43">
        <f t="shared" si="14"/>
        <v>8</v>
      </c>
      <c r="P29" s="44">
        <f t="shared" si="5"/>
        <v>5</v>
      </c>
      <c r="Q29" s="44">
        <f t="shared" si="12"/>
        <v>2</v>
      </c>
      <c r="R29" s="44">
        <f t="shared" si="12"/>
        <v>3</v>
      </c>
      <c r="S29" s="44">
        <f t="shared" si="12"/>
        <v>0</v>
      </c>
      <c r="T29" s="44">
        <f t="shared" si="12"/>
        <v>3</v>
      </c>
      <c r="U29" s="41">
        <f t="shared" si="15"/>
        <v>2</v>
      </c>
      <c r="V29" s="290">
        <v>2</v>
      </c>
      <c r="W29" s="47">
        <v>0</v>
      </c>
      <c r="X29" s="46">
        <v>0</v>
      </c>
      <c r="Y29" s="47">
        <v>0</v>
      </c>
      <c r="Z29" s="45">
        <f t="shared" si="16"/>
        <v>3</v>
      </c>
      <c r="AA29" s="47">
        <v>0</v>
      </c>
      <c r="AB29" s="290">
        <v>0</v>
      </c>
      <c r="AC29" s="294">
        <v>0</v>
      </c>
      <c r="AD29" s="46">
        <v>3</v>
      </c>
      <c r="AE29" s="41">
        <f t="shared" si="17"/>
        <v>0</v>
      </c>
      <c r="AF29" s="46">
        <v>0</v>
      </c>
      <c r="AG29" s="294">
        <v>0</v>
      </c>
      <c r="AH29" s="290">
        <v>0</v>
      </c>
      <c r="AI29" s="47">
        <v>0</v>
      </c>
      <c r="AJ29" s="45">
        <f t="shared" si="18"/>
        <v>3</v>
      </c>
      <c r="AK29" s="290">
        <v>0</v>
      </c>
      <c r="AL29" s="290">
        <v>3</v>
      </c>
      <c r="AM29" s="290">
        <v>0</v>
      </c>
      <c r="AN29" s="48">
        <v>0</v>
      </c>
    </row>
    <row r="30" spans="1:40" ht="14.25" customHeight="1" x14ac:dyDescent="0.15">
      <c r="A30" s="40" t="s">
        <v>278</v>
      </c>
      <c r="B30" s="40">
        <f t="shared" si="2"/>
        <v>7</v>
      </c>
      <c r="C30" s="41">
        <f t="shared" si="2"/>
        <v>11</v>
      </c>
      <c r="D30" s="42">
        <f t="shared" si="6"/>
        <v>8</v>
      </c>
      <c r="E30" s="41">
        <f t="shared" si="3"/>
        <v>6</v>
      </c>
      <c r="F30" s="41">
        <f t="shared" si="3"/>
        <v>10</v>
      </c>
      <c r="G30" s="283">
        <v>2</v>
      </c>
      <c r="H30" s="284">
        <v>4</v>
      </c>
      <c r="I30" s="283">
        <v>4</v>
      </c>
      <c r="J30" s="284">
        <v>6</v>
      </c>
      <c r="K30" s="283">
        <v>0</v>
      </c>
      <c r="L30" s="284">
        <v>0</v>
      </c>
      <c r="M30" s="283">
        <v>1</v>
      </c>
      <c r="N30" s="284">
        <v>1</v>
      </c>
      <c r="O30" s="43">
        <f t="shared" si="14"/>
        <v>8</v>
      </c>
      <c r="P30" s="44">
        <f t="shared" si="5"/>
        <v>8</v>
      </c>
      <c r="Q30" s="44">
        <f>V30+AA30+AF30+AK30</f>
        <v>5</v>
      </c>
      <c r="R30" s="44">
        <f t="shared" si="12"/>
        <v>3</v>
      </c>
      <c r="S30" s="44">
        <f t="shared" si="12"/>
        <v>0</v>
      </c>
      <c r="T30" s="44">
        <f t="shared" si="12"/>
        <v>0</v>
      </c>
      <c r="U30" s="41">
        <f t="shared" si="15"/>
        <v>3</v>
      </c>
      <c r="V30" s="290">
        <v>3</v>
      </c>
      <c r="W30" s="47">
        <v>0</v>
      </c>
      <c r="X30" s="46">
        <v>0</v>
      </c>
      <c r="Y30" s="47">
        <v>0</v>
      </c>
      <c r="Z30" s="45">
        <f t="shared" si="16"/>
        <v>5</v>
      </c>
      <c r="AA30" s="47">
        <v>2</v>
      </c>
      <c r="AB30" s="290">
        <v>3</v>
      </c>
      <c r="AC30" s="294">
        <v>0</v>
      </c>
      <c r="AD30" s="46">
        <v>0</v>
      </c>
      <c r="AE30" s="41">
        <f t="shared" si="17"/>
        <v>0</v>
      </c>
      <c r="AF30" s="46">
        <v>0</v>
      </c>
      <c r="AG30" s="294">
        <v>0</v>
      </c>
      <c r="AH30" s="290">
        <v>0</v>
      </c>
      <c r="AI30" s="47">
        <v>0</v>
      </c>
      <c r="AJ30" s="45">
        <f t="shared" si="18"/>
        <v>0</v>
      </c>
      <c r="AK30" s="290">
        <v>0</v>
      </c>
      <c r="AL30" s="290">
        <v>0</v>
      </c>
      <c r="AM30" s="290">
        <v>0</v>
      </c>
      <c r="AN30" s="48">
        <v>0</v>
      </c>
    </row>
    <row r="31" spans="1:40" ht="14.25" customHeight="1" x14ac:dyDescent="0.15">
      <c r="A31" s="49" t="s">
        <v>279</v>
      </c>
      <c r="B31" s="40">
        <f t="shared" si="2"/>
        <v>16</v>
      </c>
      <c r="C31" s="41">
        <f t="shared" si="2"/>
        <v>600</v>
      </c>
      <c r="D31" s="42">
        <f t="shared" si="6"/>
        <v>27</v>
      </c>
      <c r="E31" s="41">
        <f t="shared" si="3"/>
        <v>10</v>
      </c>
      <c r="F31" s="41">
        <f t="shared" si="3"/>
        <v>530</v>
      </c>
      <c r="G31" s="283">
        <v>2</v>
      </c>
      <c r="H31" s="284">
        <v>7</v>
      </c>
      <c r="I31" s="283">
        <v>8</v>
      </c>
      <c r="J31" s="284">
        <v>523</v>
      </c>
      <c r="K31" s="283">
        <v>3</v>
      </c>
      <c r="L31" s="284">
        <v>31</v>
      </c>
      <c r="M31" s="283">
        <v>3</v>
      </c>
      <c r="N31" s="284">
        <v>39</v>
      </c>
      <c r="O31" s="43">
        <f t="shared" si="14"/>
        <v>27</v>
      </c>
      <c r="P31" s="44">
        <f t="shared" si="5"/>
        <v>16</v>
      </c>
      <c r="Q31" s="44">
        <f t="shared" ref="Q31:T94" si="19">V31+AA31+AF31+AK31</f>
        <v>4</v>
      </c>
      <c r="R31" s="44">
        <f t="shared" si="12"/>
        <v>12</v>
      </c>
      <c r="S31" s="44">
        <f t="shared" si="12"/>
        <v>7</v>
      </c>
      <c r="T31" s="44">
        <f t="shared" si="12"/>
        <v>4</v>
      </c>
      <c r="U31" s="41">
        <f t="shared" si="15"/>
        <v>2</v>
      </c>
      <c r="V31" s="290">
        <v>2</v>
      </c>
      <c r="W31" s="47">
        <v>0</v>
      </c>
      <c r="X31" s="46">
        <v>0</v>
      </c>
      <c r="Y31" s="47">
        <v>0</v>
      </c>
      <c r="Z31" s="45">
        <f t="shared" si="16"/>
        <v>13</v>
      </c>
      <c r="AA31" s="47">
        <v>0</v>
      </c>
      <c r="AB31" s="290">
        <v>12</v>
      </c>
      <c r="AC31" s="294">
        <v>1</v>
      </c>
      <c r="AD31" s="46">
        <v>0</v>
      </c>
      <c r="AE31" s="41">
        <f t="shared" si="17"/>
        <v>8</v>
      </c>
      <c r="AF31" s="46">
        <v>2</v>
      </c>
      <c r="AG31" s="294">
        <v>0</v>
      </c>
      <c r="AH31" s="290">
        <v>6</v>
      </c>
      <c r="AI31" s="47">
        <v>0</v>
      </c>
      <c r="AJ31" s="45">
        <f t="shared" si="18"/>
        <v>4</v>
      </c>
      <c r="AK31" s="290">
        <v>0</v>
      </c>
      <c r="AL31" s="290">
        <v>0</v>
      </c>
      <c r="AM31" s="290">
        <v>0</v>
      </c>
      <c r="AN31" s="48">
        <v>4</v>
      </c>
    </row>
    <row r="32" spans="1:40" ht="14.25" customHeight="1" x14ac:dyDescent="0.15">
      <c r="A32" s="49" t="s">
        <v>280</v>
      </c>
      <c r="B32" s="40">
        <f t="shared" si="2"/>
        <v>11</v>
      </c>
      <c r="C32" s="41">
        <f t="shared" si="2"/>
        <v>1052</v>
      </c>
      <c r="D32" s="42">
        <f t="shared" si="6"/>
        <v>44</v>
      </c>
      <c r="E32" s="41">
        <f t="shared" si="3"/>
        <v>5</v>
      </c>
      <c r="F32" s="41">
        <f t="shared" si="3"/>
        <v>272</v>
      </c>
      <c r="G32" s="283"/>
      <c r="H32" s="284">
        <v>0</v>
      </c>
      <c r="I32" s="283">
        <v>5</v>
      </c>
      <c r="J32" s="284">
        <v>272</v>
      </c>
      <c r="K32" s="283">
        <v>3</v>
      </c>
      <c r="L32" s="284">
        <v>753</v>
      </c>
      <c r="M32" s="283">
        <v>3</v>
      </c>
      <c r="N32" s="284">
        <v>27</v>
      </c>
      <c r="O32" s="43">
        <f t="shared" si="14"/>
        <v>44</v>
      </c>
      <c r="P32" s="44">
        <f t="shared" si="5"/>
        <v>34</v>
      </c>
      <c r="Q32" s="44">
        <f t="shared" si="19"/>
        <v>0</v>
      </c>
      <c r="R32" s="44">
        <f t="shared" si="12"/>
        <v>34</v>
      </c>
      <c r="S32" s="44">
        <f t="shared" si="12"/>
        <v>9</v>
      </c>
      <c r="T32" s="44">
        <f t="shared" si="12"/>
        <v>1</v>
      </c>
      <c r="U32" s="41">
        <f t="shared" si="15"/>
        <v>0</v>
      </c>
      <c r="V32" s="290">
        <v>0</v>
      </c>
      <c r="W32" s="47">
        <v>0</v>
      </c>
      <c r="X32" s="46">
        <v>0</v>
      </c>
      <c r="Y32" s="47">
        <v>0</v>
      </c>
      <c r="Z32" s="45">
        <f t="shared" si="16"/>
        <v>30</v>
      </c>
      <c r="AA32" s="47">
        <v>0</v>
      </c>
      <c r="AB32" s="290">
        <v>30</v>
      </c>
      <c r="AC32" s="294">
        <v>0</v>
      </c>
      <c r="AD32" s="46">
        <v>0</v>
      </c>
      <c r="AE32" s="41">
        <f t="shared" si="17"/>
        <v>9</v>
      </c>
      <c r="AF32" s="46">
        <v>0</v>
      </c>
      <c r="AG32" s="294">
        <v>0</v>
      </c>
      <c r="AH32" s="290">
        <v>9</v>
      </c>
      <c r="AI32" s="47">
        <v>0</v>
      </c>
      <c r="AJ32" s="45">
        <f t="shared" si="18"/>
        <v>5</v>
      </c>
      <c r="AK32" s="290">
        <v>0</v>
      </c>
      <c r="AL32" s="290">
        <v>4</v>
      </c>
      <c r="AM32" s="290">
        <v>0</v>
      </c>
      <c r="AN32" s="48">
        <v>1</v>
      </c>
    </row>
    <row r="33" spans="1:40" ht="14.25" customHeight="1" x14ac:dyDescent="0.15">
      <c r="A33" s="49" t="s">
        <v>281</v>
      </c>
      <c r="B33" s="40">
        <f t="shared" si="2"/>
        <v>3</v>
      </c>
      <c r="C33" s="41">
        <f t="shared" si="2"/>
        <v>503</v>
      </c>
      <c r="D33" s="42">
        <f t="shared" si="6"/>
        <v>6</v>
      </c>
      <c r="E33" s="41">
        <f t="shared" si="3"/>
        <v>3</v>
      </c>
      <c r="F33" s="41">
        <f t="shared" si="3"/>
        <v>503</v>
      </c>
      <c r="G33" s="283">
        <v>0</v>
      </c>
      <c r="H33" s="284">
        <v>0</v>
      </c>
      <c r="I33" s="283">
        <v>3</v>
      </c>
      <c r="J33" s="284">
        <v>503</v>
      </c>
      <c r="K33" s="283">
        <v>0</v>
      </c>
      <c r="L33" s="284">
        <v>0</v>
      </c>
      <c r="M33" s="283">
        <v>0</v>
      </c>
      <c r="N33" s="284">
        <v>0</v>
      </c>
      <c r="O33" s="43">
        <f t="shared" si="14"/>
        <v>6</v>
      </c>
      <c r="P33" s="44">
        <f t="shared" si="5"/>
        <v>6</v>
      </c>
      <c r="Q33" s="44">
        <f t="shared" si="19"/>
        <v>0</v>
      </c>
      <c r="R33" s="44">
        <f t="shared" si="12"/>
        <v>6</v>
      </c>
      <c r="S33" s="44">
        <f t="shared" si="12"/>
        <v>0</v>
      </c>
      <c r="T33" s="44">
        <f t="shared" si="12"/>
        <v>0</v>
      </c>
      <c r="U33" s="41">
        <f t="shared" si="15"/>
        <v>0</v>
      </c>
      <c r="V33" s="290">
        <v>0</v>
      </c>
      <c r="W33" s="47">
        <v>0</v>
      </c>
      <c r="X33" s="46">
        <v>0</v>
      </c>
      <c r="Y33" s="47">
        <v>0</v>
      </c>
      <c r="Z33" s="45">
        <f t="shared" si="16"/>
        <v>6</v>
      </c>
      <c r="AA33" s="47">
        <v>0</v>
      </c>
      <c r="AB33" s="290">
        <v>6</v>
      </c>
      <c r="AC33" s="294">
        <v>0</v>
      </c>
      <c r="AD33" s="46">
        <v>0</v>
      </c>
      <c r="AE33" s="41">
        <f t="shared" si="17"/>
        <v>0</v>
      </c>
      <c r="AF33" s="46">
        <v>0</v>
      </c>
      <c r="AG33" s="294">
        <v>0</v>
      </c>
      <c r="AH33" s="290">
        <v>0</v>
      </c>
      <c r="AI33" s="47">
        <v>0</v>
      </c>
      <c r="AJ33" s="45">
        <f t="shared" si="18"/>
        <v>0</v>
      </c>
      <c r="AK33" s="290">
        <v>0</v>
      </c>
      <c r="AL33" s="290">
        <v>0</v>
      </c>
      <c r="AM33" s="290">
        <v>0</v>
      </c>
      <c r="AN33" s="48">
        <v>0</v>
      </c>
    </row>
    <row r="34" spans="1:40" ht="14.25" customHeight="1" x14ac:dyDescent="0.15">
      <c r="A34" s="40" t="s">
        <v>282</v>
      </c>
      <c r="B34" s="40">
        <f t="shared" si="2"/>
        <v>11</v>
      </c>
      <c r="C34" s="41">
        <f t="shared" si="2"/>
        <v>27</v>
      </c>
      <c r="D34" s="42">
        <f t="shared" si="6"/>
        <v>14</v>
      </c>
      <c r="E34" s="41">
        <f t="shared" si="3"/>
        <v>9</v>
      </c>
      <c r="F34" s="41">
        <f t="shared" si="3"/>
        <v>19</v>
      </c>
      <c r="G34" s="283">
        <v>1</v>
      </c>
      <c r="H34" s="284">
        <v>1</v>
      </c>
      <c r="I34" s="283">
        <v>8</v>
      </c>
      <c r="J34" s="284">
        <v>18</v>
      </c>
      <c r="K34" s="283">
        <v>1</v>
      </c>
      <c r="L34" s="284">
        <v>7</v>
      </c>
      <c r="M34" s="283">
        <v>1</v>
      </c>
      <c r="N34" s="284">
        <v>1</v>
      </c>
      <c r="O34" s="43">
        <f t="shared" si="14"/>
        <v>14</v>
      </c>
      <c r="P34" s="44">
        <f t="shared" si="5"/>
        <v>12</v>
      </c>
      <c r="Q34" s="44">
        <f t="shared" si="19"/>
        <v>0</v>
      </c>
      <c r="R34" s="44">
        <f t="shared" si="12"/>
        <v>12</v>
      </c>
      <c r="S34" s="44">
        <f t="shared" si="12"/>
        <v>1</v>
      </c>
      <c r="T34" s="44">
        <f t="shared" si="12"/>
        <v>1</v>
      </c>
      <c r="U34" s="41">
        <f t="shared" si="15"/>
        <v>1</v>
      </c>
      <c r="V34" s="290">
        <v>0</v>
      </c>
      <c r="W34" s="47">
        <v>0</v>
      </c>
      <c r="X34" s="46">
        <v>0</v>
      </c>
      <c r="Y34" s="47">
        <v>1</v>
      </c>
      <c r="Z34" s="45">
        <f t="shared" si="16"/>
        <v>11</v>
      </c>
      <c r="AA34" s="47">
        <v>0</v>
      </c>
      <c r="AB34" s="290">
        <v>11</v>
      </c>
      <c r="AC34" s="294">
        <v>0</v>
      </c>
      <c r="AD34" s="46">
        <v>0</v>
      </c>
      <c r="AE34" s="41">
        <f t="shared" si="17"/>
        <v>1</v>
      </c>
      <c r="AF34" s="46">
        <v>0</v>
      </c>
      <c r="AG34" s="294">
        <v>0</v>
      </c>
      <c r="AH34" s="290">
        <v>1</v>
      </c>
      <c r="AI34" s="47">
        <v>0</v>
      </c>
      <c r="AJ34" s="45">
        <f t="shared" si="18"/>
        <v>1</v>
      </c>
      <c r="AK34" s="290">
        <v>0</v>
      </c>
      <c r="AL34" s="290">
        <v>1</v>
      </c>
      <c r="AM34" s="290">
        <v>0</v>
      </c>
      <c r="AN34" s="48">
        <v>0</v>
      </c>
    </row>
    <row r="35" spans="1:40" ht="14.25" customHeight="1" x14ac:dyDescent="0.15">
      <c r="A35" s="49" t="s">
        <v>283</v>
      </c>
      <c r="B35" s="40">
        <f t="shared" si="2"/>
        <v>3</v>
      </c>
      <c r="C35" s="41">
        <f t="shared" si="2"/>
        <v>2976</v>
      </c>
      <c r="D35" s="42">
        <f t="shared" si="6"/>
        <v>18</v>
      </c>
      <c r="E35" s="41">
        <f t="shared" si="3"/>
        <v>2</v>
      </c>
      <c r="F35" s="41">
        <f t="shared" si="3"/>
        <v>2973</v>
      </c>
      <c r="G35" s="283">
        <v>0</v>
      </c>
      <c r="H35" s="284">
        <v>0</v>
      </c>
      <c r="I35" s="283">
        <v>2</v>
      </c>
      <c r="J35" s="284">
        <v>2973</v>
      </c>
      <c r="K35" s="283">
        <v>1</v>
      </c>
      <c r="L35" s="284">
        <v>3</v>
      </c>
      <c r="M35" s="283">
        <v>0</v>
      </c>
      <c r="N35" s="284">
        <v>0</v>
      </c>
      <c r="O35" s="43">
        <f>U35+Z35+AE35+AJ35</f>
        <v>18</v>
      </c>
      <c r="P35" s="44">
        <f t="shared" si="5"/>
        <v>12</v>
      </c>
      <c r="Q35" s="44">
        <f t="shared" si="19"/>
        <v>0</v>
      </c>
      <c r="R35" s="44">
        <f t="shared" si="12"/>
        <v>12</v>
      </c>
      <c r="S35" s="44">
        <f t="shared" si="12"/>
        <v>6</v>
      </c>
      <c r="T35" s="44">
        <f t="shared" si="12"/>
        <v>0</v>
      </c>
      <c r="U35" s="41">
        <f t="shared" si="15"/>
        <v>0</v>
      </c>
      <c r="V35" s="290">
        <v>0</v>
      </c>
      <c r="W35" s="47">
        <v>0</v>
      </c>
      <c r="X35" s="46">
        <v>0</v>
      </c>
      <c r="Y35" s="47">
        <v>0</v>
      </c>
      <c r="Z35" s="45">
        <f t="shared" si="16"/>
        <v>12</v>
      </c>
      <c r="AA35" s="47">
        <v>0</v>
      </c>
      <c r="AB35" s="290">
        <v>12</v>
      </c>
      <c r="AC35" s="294">
        <v>0</v>
      </c>
      <c r="AD35" s="46">
        <v>0</v>
      </c>
      <c r="AE35" s="41">
        <f t="shared" si="17"/>
        <v>6</v>
      </c>
      <c r="AF35" s="46">
        <v>0</v>
      </c>
      <c r="AG35" s="294">
        <v>0</v>
      </c>
      <c r="AH35" s="290">
        <v>6</v>
      </c>
      <c r="AI35" s="47">
        <v>0</v>
      </c>
      <c r="AJ35" s="45">
        <f t="shared" si="18"/>
        <v>0</v>
      </c>
      <c r="AK35" s="290">
        <v>0</v>
      </c>
      <c r="AL35" s="290">
        <v>0</v>
      </c>
      <c r="AM35" s="290">
        <v>0</v>
      </c>
      <c r="AN35" s="48">
        <v>0</v>
      </c>
    </row>
    <row r="36" spans="1:40" ht="14.25" customHeight="1" x14ac:dyDescent="0.15">
      <c r="A36" s="49" t="s">
        <v>284</v>
      </c>
      <c r="B36" s="40">
        <f t="shared" si="2"/>
        <v>8</v>
      </c>
      <c r="C36" s="41">
        <f t="shared" si="2"/>
        <v>13</v>
      </c>
      <c r="D36" s="42">
        <f t="shared" si="6"/>
        <v>14</v>
      </c>
      <c r="E36" s="41">
        <f t="shared" si="3"/>
        <v>5</v>
      </c>
      <c r="F36" s="41">
        <f t="shared" si="3"/>
        <v>7</v>
      </c>
      <c r="G36" s="283">
        <v>1</v>
      </c>
      <c r="H36" s="284">
        <v>1</v>
      </c>
      <c r="I36" s="283">
        <v>4</v>
      </c>
      <c r="J36" s="284">
        <v>6</v>
      </c>
      <c r="K36" s="283">
        <v>1</v>
      </c>
      <c r="L36" s="284">
        <v>1</v>
      </c>
      <c r="M36" s="283">
        <v>2</v>
      </c>
      <c r="N36" s="284">
        <v>5</v>
      </c>
      <c r="O36" s="43">
        <f t="shared" si="14"/>
        <v>14</v>
      </c>
      <c r="P36" s="44">
        <f t="shared" si="5"/>
        <v>11</v>
      </c>
      <c r="Q36" s="44">
        <f t="shared" si="19"/>
        <v>0</v>
      </c>
      <c r="R36" s="44">
        <f t="shared" si="12"/>
        <v>11</v>
      </c>
      <c r="S36" s="44">
        <f t="shared" si="12"/>
        <v>3</v>
      </c>
      <c r="T36" s="44">
        <f t="shared" si="12"/>
        <v>0</v>
      </c>
      <c r="U36" s="41">
        <f t="shared" si="15"/>
        <v>0</v>
      </c>
      <c r="V36" s="290">
        <v>0</v>
      </c>
      <c r="W36" s="47">
        <v>0</v>
      </c>
      <c r="X36" s="46">
        <v>0</v>
      </c>
      <c r="Y36" s="47">
        <v>0</v>
      </c>
      <c r="Z36" s="45">
        <f t="shared" si="16"/>
        <v>3</v>
      </c>
      <c r="AA36" s="47">
        <v>0</v>
      </c>
      <c r="AB36" s="290">
        <v>2</v>
      </c>
      <c r="AC36" s="294">
        <v>1</v>
      </c>
      <c r="AD36" s="46">
        <v>0</v>
      </c>
      <c r="AE36" s="41">
        <f t="shared" si="17"/>
        <v>2</v>
      </c>
      <c r="AF36" s="46">
        <v>0</v>
      </c>
      <c r="AG36" s="294">
        <v>0</v>
      </c>
      <c r="AH36" s="290">
        <v>2</v>
      </c>
      <c r="AI36" s="47">
        <v>0</v>
      </c>
      <c r="AJ36" s="45">
        <f t="shared" si="18"/>
        <v>9</v>
      </c>
      <c r="AK36" s="47">
        <v>0</v>
      </c>
      <c r="AL36" s="46">
        <v>9</v>
      </c>
      <c r="AM36" s="47">
        <v>0</v>
      </c>
      <c r="AN36" s="48">
        <v>0</v>
      </c>
    </row>
    <row r="37" spans="1:40" ht="14.25" customHeight="1" x14ac:dyDescent="0.15">
      <c r="A37" s="49" t="s">
        <v>285</v>
      </c>
      <c r="B37" s="40">
        <f t="shared" si="2"/>
        <v>6</v>
      </c>
      <c r="C37" s="41">
        <f t="shared" si="2"/>
        <v>26</v>
      </c>
      <c r="D37" s="42">
        <f t="shared" si="6"/>
        <v>4</v>
      </c>
      <c r="E37" s="41">
        <f t="shared" si="3"/>
        <v>5</v>
      </c>
      <c r="F37" s="41">
        <f t="shared" si="3"/>
        <v>7</v>
      </c>
      <c r="G37" s="283">
        <v>4</v>
      </c>
      <c r="H37" s="284">
        <v>6</v>
      </c>
      <c r="I37" s="283">
        <v>1</v>
      </c>
      <c r="J37" s="284">
        <v>1</v>
      </c>
      <c r="K37" s="283">
        <v>0</v>
      </c>
      <c r="L37" s="284">
        <v>0</v>
      </c>
      <c r="M37" s="283">
        <v>1</v>
      </c>
      <c r="N37" s="284">
        <v>19</v>
      </c>
      <c r="O37" s="43">
        <f>U37+Z37+AE37+AJ37</f>
        <v>4</v>
      </c>
      <c r="P37" s="54">
        <f t="shared" si="5"/>
        <v>4</v>
      </c>
      <c r="Q37" s="44">
        <f t="shared" si="19"/>
        <v>3</v>
      </c>
      <c r="R37" s="44">
        <f t="shared" si="12"/>
        <v>1</v>
      </c>
      <c r="S37" s="44">
        <f t="shared" si="12"/>
        <v>0</v>
      </c>
      <c r="T37" s="44">
        <f t="shared" si="12"/>
        <v>0</v>
      </c>
      <c r="U37" s="41">
        <f>SUM(V37:Y37)</f>
        <v>4</v>
      </c>
      <c r="V37" s="289">
        <v>3</v>
      </c>
      <c r="W37" s="47">
        <v>1</v>
      </c>
      <c r="X37" s="46">
        <v>0</v>
      </c>
      <c r="Y37" s="47">
        <v>0</v>
      </c>
      <c r="Z37" s="45">
        <f>SUM(AA37:AD37)</f>
        <v>0</v>
      </c>
      <c r="AA37" s="47">
        <v>0</v>
      </c>
      <c r="AB37" s="289">
        <v>0</v>
      </c>
      <c r="AC37" s="294">
        <v>0</v>
      </c>
      <c r="AD37" s="46">
        <v>0</v>
      </c>
      <c r="AE37" s="41">
        <f>SUM(AF37:AI37)</f>
        <v>0</v>
      </c>
      <c r="AF37" s="46">
        <v>0</v>
      </c>
      <c r="AG37" s="294">
        <v>0</v>
      </c>
      <c r="AH37" s="289">
        <v>0</v>
      </c>
      <c r="AI37" s="47">
        <v>0</v>
      </c>
      <c r="AJ37" s="45">
        <f>SUM(AK37:AN37)</f>
        <v>0</v>
      </c>
      <c r="AK37" s="47">
        <v>0</v>
      </c>
      <c r="AL37" s="46">
        <v>0</v>
      </c>
      <c r="AM37" s="47">
        <v>0</v>
      </c>
      <c r="AN37" s="48">
        <v>0</v>
      </c>
    </row>
    <row r="38" spans="1:40" s="38" customFormat="1" ht="21.6" x14ac:dyDescent="0.2">
      <c r="A38" s="31" t="s">
        <v>286</v>
      </c>
      <c r="B38" s="11">
        <f t="shared" si="2"/>
        <v>212</v>
      </c>
      <c r="C38" s="32">
        <f t="shared" si="2"/>
        <v>66244</v>
      </c>
      <c r="D38" s="33">
        <f t="shared" si="6"/>
        <v>1344</v>
      </c>
      <c r="E38" s="32">
        <f t="shared" si="3"/>
        <v>165</v>
      </c>
      <c r="F38" s="32">
        <f t="shared" si="3"/>
        <v>32214</v>
      </c>
      <c r="G38" s="34">
        <f t="shared" ref="G38:N38" si="20">SUM(G39:G58)</f>
        <v>60</v>
      </c>
      <c r="H38" s="35">
        <f t="shared" si="20"/>
        <v>355</v>
      </c>
      <c r="I38" s="34">
        <f t="shared" si="20"/>
        <v>105</v>
      </c>
      <c r="J38" s="35">
        <f t="shared" si="20"/>
        <v>31859</v>
      </c>
      <c r="K38" s="34">
        <f t="shared" si="20"/>
        <v>26</v>
      </c>
      <c r="L38" s="35">
        <f t="shared" si="20"/>
        <v>33318</v>
      </c>
      <c r="M38" s="34">
        <f t="shared" si="20"/>
        <v>21</v>
      </c>
      <c r="N38" s="35">
        <f t="shared" si="20"/>
        <v>712</v>
      </c>
      <c r="O38" s="35">
        <f>U38+Z38+AE38+AJ38</f>
        <v>1344</v>
      </c>
      <c r="P38" s="44">
        <f t="shared" si="5"/>
        <v>525</v>
      </c>
      <c r="Q38" s="36">
        <f t="shared" si="19"/>
        <v>107</v>
      </c>
      <c r="R38" s="36">
        <f t="shared" si="12"/>
        <v>418</v>
      </c>
      <c r="S38" s="36">
        <f t="shared" si="12"/>
        <v>803</v>
      </c>
      <c r="T38" s="36">
        <f t="shared" si="12"/>
        <v>16</v>
      </c>
      <c r="U38" s="32">
        <f>SUM(V38:Y38)</f>
        <v>113</v>
      </c>
      <c r="V38" s="36">
        <f>SUM(V39:V58)</f>
        <v>100</v>
      </c>
      <c r="W38" s="36">
        <f>SUM(W39:W58)</f>
        <v>8</v>
      </c>
      <c r="X38" s="36">
        <f>SUM(X39:X58)</f>
        <v>3</v>
      </c>
      <c r="Y38" s="36">
        <f>SUM(Y39:Y58)</f>
        <v>2</v>
      </c>
      <c r="Z38" s="36">
        <f>SUM(AA38:AD38)</f>
        <v>967</v>
      </c>
      <c r="AA38" s="36">
        <f>SUM(AA39:AA58)</f>
        <v>5</v>
      </c>
      <c r="AB38" s="36">
        <f>SUM(AB39:AB58)</f>
        <v>339</v>
      </c>
      <c r="AC38" s="36">
        <f>SUM(AC39:AC58)</f>
        <v>612</v>
      </c>
      <c r="AD38" s="36">
        <f>SUM(AD39:AD58)</f>
        <v>11</v>
      </c>
      <c r="AE38" s="36">
        <f>SUM(AF38:AI38)</f>
        <v>185</v>
      </c>
      <c r="AF38" s="36">
        <f>SUM(AF39:AF58)</f>
        <v>0</v>
      </c>
      <c r="AG38" s="36">
        <f>SUM(AG39:AG58)</f>
        <v>3</v>
      </c>
      <c r="AH38" s="36">
        <f>SUM(AH39:AH58)</f>
        <v>182</v>
      </c>
      <c r="AI38" s="36">
        <f>SUM(AI39:AI58)</f>
        <v>0</v>
      </c>
      <c r="AJ38" s="36">
        <f>SUM(AK38:AN38)</f>
        <v>79</v>
      </c>
      <c r="AK38" s="36">
        <f>SUM(AK39:AK58)</f>
        <v>2</v>
      </c>
      <c r="AL38" s="36">
        <f>SUM(AL39:AL58)</f>
        <v>68</v>
      </c>
      <c r="AM38" s="35">
        <f>SUM(AM39:AM58)</f>
        <v>6</v>
      </c>
      <c r="AN38" s="37">
        <f>SUM(AN39:AN58)</f>
        <v>3</v>
      </c>
    </row>
    <row r="39" spans="1:40" s="38" customFormat="1" ht="14.25" customHeight="1" x14ac:dyDescent="0.2">
      <c r="A39" s="39" t="s">
        <v>60</v>
      </c>
      <c r="B39" s="40">
        <f t="shared" si="2"/>
        <v>2</v>
      </c>
      <c r="C39" s="41">
        <f t="shared" si="2"/>
        <v>210</v>
      </c>
      <c r="D39" s="42">
        <f t="shared" si="6"/>
        <v>28</v>
      </c>
      <c r="E39" s="41">
        <f t="shared" si="3"/>
        <v>1</v>
      </c>
      <c r="F39" s="41">
        <f t="shared" si="3"/>
        <v>138</v>
      </c>
      <c r="G39" s="61">
        <v>0</v>
      </c>
      <c r="H39" s="62">
        <v>0</v>
      </c>
      <c r="I39" s="61">
        <v>1</v>
      </c>
      <c r="J39" s="62">
        <v>138</v>
      </c>
      <c r="K39" s="61">
        <v>0</v>
      </c>
      <c r="L39" s="62">
        <v>0</v>
      </c>
      <c r="M39" s="61">
        <v>1</v>
      </c>
      <c r="N39" s="62">
        <v>72</v>
      </c>
      <c r="O39" s="43">
        <f>U39+Z39+AE39+AJ39</f>
        <v>28</v>
      </c>
      <c r="P39" s="44">
        <f t="shared" si="5"/>
        <v>28</v>
      </c>
      <c r="Q39" s="44">
        <f t="shared" si="19"/>
        <v>0</v>
      </c>
      <c r="R39" s="44">
        <f t="shared" si="12"/>
        <v>28</v>
      </c>
      <c r="S39" s="44">
        <f t="shared" si="12"/>
        <v>0</v>
      </c>
      <c r="T39" s="44">
        <f t="shared" si="12"/>
        <v>0</v>
      </c>
      <c r="U39" s="41">
        <f>SUM(V39:Y39)</f>
        <v>0</v>
      </c>
      <c r="V39" s="46"/>
      <c r="W39" s="47">
        <v>0</v>
      </c>
      <c r="X39" s="46">
        <v>0</v>
      </c>
      <c r="Y39" s="47">
        <v>0</v>
      </c>
      <c r="Z39" s="45">
        <f>SUM(AA39:AD39)</f>
        <v>20</v>
      </c>
      <c r="AA39" s="47"/>
      <c r="AB39" s="46">
        <v>20</v>
      </c>
      <c r="AC39" s="47">
        <v>0</v>
      </c>
      <c r="AD39" s="46">
        <v>0</v>
      </c>
      <c r="AE39" s="41">
        <f>SUM(AF39:AI39)</f>
        <v>0</v>
      </c>
      <c r="AF39" s="46">
        <v>0</v>
      </c>
      <c r="AG39" s="47">
        <v>0</v>
      </c>
      <c r="AH39" s="46">
        <v>0</v>
      </c>
      <c r="AI39" s="46">
        <v>0</v>
      </c>
      <c r="AJ39" s="45">
        <f>SUM(AK39:AN39)</f>
        <v>8</v>
      </c>
      <c r="AK39" s="47">
        <v>0</v>
      </c>
      <c r="AL39" s="46">
        <v>8</v>
      </c>
      <c r="AM39" s="47">
        <v>0</v>
      </c>
      <c r="AN39" s="48">
        <v>0</v>
      </c>
    </row>
    <row r="40" spans="1:40" ht="14.25" customHeight="1" x14ac:dyDescent="0.2">
      <c r="A40" s="49" t="s">
        <v>287</v>
      </c>
      <c r="B40" s="40">
        <f t="shared" si="2"/>
        <v>18</v>
      </c>
      <c r="C40" s="41">
        <f t="shared" si="2"/>
        <v>2440</v>
      </c>
      <c r="D40" s="42">
        <f t="shared" si="6"/>
        <v>64</v>
      </c>
      <c r="E40" s="41">
        <f t="shared" si="3"/>
        <v>13</v>
      </c>
      <c r="F40" s="41">
        <f t="shared" si="3"/>
        <v>2157</v>
      </c>
      <c r="G40" s="61">
        <v>3</v>
      </c>
      <c r="H40" s="62">
        <v>37</v>
      </c>
      <c r="I40" s="61">
        <v>10</v>
      </c>
      <c r="J40" s="62">
        <v>2120</v>
      </c>
      <c r="K40" s="61">
        <v>2</v>
      </c>
      <c r="L40" s="62">
        <v>13</v>
      </c>
      <c r="M40" s="61">
        <v>3</v>
      </c>
      <c r="N40" s="62">
        <v>270</v>
      </c>
      <c r="O40" s="43">
        <f t="shared" ref="O40:O57" si="21">U40+Z40+AE40+AJ40</f>
        <v>64</v>
      </c>
      <c r="P40" s="44">
        <f t="shared" si="5"/>
        <v>46</v>
      </c>
      <c r="Q40" s="44">
        <f t="shared" si="19"/>
        <v>2</v>
      </c>
      <c r="R40" s="44">
        <f t="shared" si="12"/>
        <v>44</v>
      </c>
      <c r="S40" s="44">
        <f t="shared" si="12"/>
        <v>17</v>
      </c>
      <c r="T40" s="44">
        <f t="shared" si="12"/>
        <v>1</v>
      </c>
      <c r="U40" s="41">
        <f t="shared" ref="U40:U57" si="22">SUM(V40:Y40)</f>
        <v>4</v>
      </c>
      <c r="V40" s="46">
        <v>2</v>
      </c>
      <c r="W40" s="47">
        <v>0</v>
      </c>
      <c r="X40" s="46">
        <v>2</v>
      </c>
      <c r="Y40" s="47">
        <v>0</v>
      </c>
      <c r="Z40" s="45">
        <f t="shared" ref="Z40:Z58" si="23">SUM(AA40:AD40)</f>
        <v>26</v>
      </c>
      <c r="AA40" s="47">
        <v>0</v>
      </c>
      <c r="AB40" s="46">
        <v>21</v>
      </c>
      <c r="AC40" s="47">
        <v>4</v>
      </c>
      <c r="AD40" s="46">
        <v>1</v>
      </c>
      <c r="AE40" s="41">
        <f>SUM(AF40:AI40)</f>
        <v>11</v>
      </c>
      <c r="AF40" s="46">
        <v>0</v>
      </c>
      <c r="AG40" s="47">
        <v>0</v>
      </c>
      <c r="AH40" s="46">
        <v>11</v>
      </c>
      <c r="AI40" s="46">
        <v>0</v>
      </c>
      <c r="AJ40" s="45">
        <f t="shared" ref="AJ40:AJ57" si="24">SUM(AK40:AN40)</f>
        <v>23</v>
      </c>
      <c r="AK40" s="47">
        <v>0</v>
      </c>
      <c r="AL40" s="46">
        <v>23</v>
      </c>
      <c r="AM40" s="47">
        <v>0</v>
      </c>
      <c r="AN40" s="48">
        <v>0</v>
      </c>
    </row>
    <row r="41" spans="1:40" ht="14.25" customHeight="1" x14ac:dyDescent="0.2">
      <c r="A41" s="40" t="s">
        <v>288</v>
      </c>
      <c r="B41" s="40">
        <f t="shared" si="2"/>
        <v>3</v>
      </c>
      <c r="C41" s="41">
        <f t="shared" si="2"/>
        <v>519</v>
      </c>
      <c r="D41" s="42">
        <f t="shared" si="6"/>
        <v>9</v>
      </c>
      <c r="E41" s="41">
        <f t="shared" si="3"/>
        <v>2</v>
      </c>
      <c r="F41" s="41">
        <f t="shared" si="3"/>
        <v>518</v>
      </c>
      <c r="G41" s="61">
        <v>0</v>
      </c>
      <c r="H41" s="62">
        <v>0</v>
      </c>
      <c r="I41" s="61">
        <v>2</v>
      </c>
      <c r="J41" s="62">
        <v>518</v>
      </c>
      <c r="K41" s="61">
        <v>1</v>
      </c>
      <c r="L41" s="62">
        <v>1</v>
      </c>
      <c r="M41" s="61">
        <v>0</v>
      </c>
      <c r="N41" s="62">
        <v>0</v>
      </c>
      <c r="O41" s="43">
        <f t="shared" si="21"/>
        <v>9</v>
      </c>
      <c r="P41" s="44">
        <f t="shared" si="5"/>
        <v>8</v>
      </c>
      <c r="Q41" s="44">
        <f t="shared" si="19"/>
        <v>0</v>
      </c>
      <c r="R41" s="44">
        <f t="shared" si="12"/>
        <v>8</v>
      </c>
      <c r="S41" s="44">
        <f t="shared" si="12"/>
        <v>1</v>
      </c>
      <c r="T41" s="44">
        <f t="shared" si="12"/>
        <v>0</v>
      </c>
      <c r="U41" s="41">
        <f t="shared" si="22"/>
        <v>0</v>
      </c>
      <c r="V41" s="46">
        <v>0</v>
      </c>
      <c r="W41" s="47">
        <v>0</v>
      </c>
      <c r="X41" s="46">
        <v>0</v>
      </c>
      <c r="Y41" s="47">
        <v>0</v>
      </c>
      <c r="Z41" s="45">
        <f t="shared" si="23"/>
        <v>8</v>
      </c>
      <c r="AA41" s="47">
        <v>0</v>
      </c>
      <c r="AB41" s="46">
        <v>8</v>
      </c>
      <c r="AC41" s="47">
        <v>0</v>
      </c>
      <c r="AD41" s="46">
        <v>0</v>
      </c>
      <c r="AE41" s="41">
        <f t="shared" ref="AE41:AE58" si="25">SUM(AF41:AI41)</f>
        <v>1</v>
      </c>
      <c r="AF41" s="46">
        <v>0</v>
      </c>
      <c r="AG41" s="47">
        <v>0</v>
      </c>
      <c r="AH41" s="46">
        <v>1</v>
      </c>
      <c r="AI41" s="46">
        <v>0</v>
      </c>
      <c r="AJ41" s="45">
        <f t="shared" si="24"/>
        <v>0</v>
      </c>
      <c r="AK41" s="47">
        <v>0</v>
      </c>
      <c r="AL41" s="46">
        <v>0</v>
      </c>
      <c r="AM41" s="47">
        <v>0</v>
      </c>
      <c r="AN41" s="48">
        <v>0</v>
      </c>
    </row>
    <row r="42" spans="1:40" ht="14.25" customHeight="1" x14ac:dyDescent="0.2">
      <c r="A42" s="40" t="s">
        <v>289</v>
      </c>
      <c r="B42" s="40">
        <f t="shared" si="2"/>
        <v>1</v>
      </c>
      <c r="C42" s="41">
        <f t="shared" si="2"/>
        <v>1</v>
      </c>
      <c r="D42" s="42">
        <f t="shared" si="6"/>
        <v>1</v>
      </c>
      <c r="E42" s="41">
        <f t="shared" si="3"/>
        <v>1</v>
      </c>
      <c r="F42" s="41">
        <f t="shared" si="3"/>
        <v>1</v>
      </c>
      <c r="G42" s="61">
        <v>1</v>
      </c>
      <c r="H42" s="62">
        <v>1</v>
      </c>
      <c r="I42" s="61">
        <v>0</v>
      </c>
      <c r="J42" s="62">
        <v>0</v>
      </c>
      <c r="K42" s="61">
        <v>0</v>
      </c>
      <c r="L42" s="62">
        <v>0</v>
      </c>
      <c r="M42" s="61">
        <v>0</v>
      </c>
      <c r="N42" s="62">
        <v>0</v>
      </c>
      <c r="O42" s="43">
        <f t="shared" si="21"/>
        <v>1</v>
      </c>
      <c r="P42" s="44">
        <f t="shared" si="5"/>
        <v>1</v>
      </c>
      <c r="Q42" s="44">
        <f t="shared" si="19"/>
        <v>0</v>
      </c>
      <c r="R42" s="44">
        <f t="shared" si="12"/>
        <v>1</v>
      </c>
      <c r="S42" s="44">
        <f t="shared" si="12"/>
        <v>0</v>
      </c>
      <c r="T42" s="44">
        <f t="shared" si="12"/>
        <v>0</v>
      </c>
      <c r="U42" s="41">
        <f t="shared" si="22"/>
        <v>1</v>
      </c>
      <c r="V42" s="46">
        <v>0</v>
      </c>
      <c r="W42" s="47">
        <v>1</v>
      </c>
      <c r="X42" s="46">
        <v>0</v>
      </c>
      <c r="Y42" s="47">
        <v>0</v>
      </c>
      <c r="Z42" s="45">
        <f t="shared" si="23"/>
        <v>0</v>
      </c>
      <c r="AA42" s="47">
        <v>0</v>
      </c>
      <c r="AB42" s="46">
        <v>0</v>
      </c>
      <c r="AC42" s="47">
        <v>0</v>
      </c>
      <c r="AD42" s="46">
        <v>0</v>
      </c>
      <c r="AE42" s="41">
        <f t="shared" si="25"/>
        <v>0</v>
      </c>
      <c r="AF42" s="46">
        <v>0</v>
      </c>
      <c r="AG42" s="47">
        <v>0</v>
      </c>
      <c r="AH42" s="46">
        <v>0</v>
      </c>
      <c r="AI42" s="46">
        <v>0</v>
      </c>
      <c r="AJ42" s="45">
        <f t="shared" si="24"/>
        <v>0</v>
      </c>
      <c r="AK42" s="47">
        <v>0</v>
      </c>
      <c r="AL42" s="46">
        <v>0</v>
      </c>
      <c r="AM42" s="47">
        <v>0</v>
      </c>
      <c r="AN42" s="48">
        <v>0</v>
      </c>
    </row>
    <row r="43" spans="1:40" s="63" customFormat="1" ht="14.25" customHeight="1" x14ac:dyDescent="0.2">
      <c r="A43" s="49" t="s">
        <v>290</v>
      </c>
      <c r="B43" s="40">
        <f t="shared" si="2"/>
        <v>19</v>
      </c>
      <c r="C43" s="41">
        <f t="shared" si="2"/>
        <v>3355</v>
      </c>
      <c r="D43" s="42">
        <f t="shared" si="6"/>
        <v>79</v>
      </c>
      <c r="E43" s="41">
        <f t="shared" si="3"/>
        <v>12</v>
      </c>
      <c r="F43" s="41">
        <f t="shared" si="3"/>
        <v>3303</v>
      </c>
      <c r="G43" s="61">
        <v>3</v>
      </c>
      <c r="H43" s="62">
        <v>6</v>
      </c>
      <c r="I43" s="61">
        <v>9</v>
      </c>
      <c r="J43" s="62">
        <v>3297</v>
      </c>
      <c r="K43" s="61">
        <v>4</v>
      </c>
      <c r="L43" s="62">
        <v>26</v>
      </c>
      <c r="M43" s="61">
        <v>3</v>
      </c>
      <c r="N43" s="62">
        <v>26</v>
      </c>
      <c r="O43" s="43">
        <f t="shared" si="21"/>
        <v>79</v>
      </c>
      <c r="P43" s="44">
        <f>SUM(Q43:R43)</f>
        <v>42</v>
      </c>
      <c r="Q43" s="44">
        <f>V43+AA43+AF43+AK43</f>
        <v>10</v>
      </c>
      <c r="R43" s="44">
        <f>W43+AB43+AG43+AL43</f>
        <v>32</v>
      </c>
      <c r="S43" s="44">
        <f>X43+AC43+AH43+AM43</f>
        <v>37</v>
      </c>
      <c r="T43" s="44">
        <f>Y43+AD43+AI43+AN43</f>
        <v>0</v>
      </c>
      <c r="U43" s="41">
        <f>SUM(V43:Y43)</f>
        <v>7</v>
      </c>
      <c r="V43" s="46">
        <v>7</v>
      </c>
      <c r="W43" s="47">
        <v>0</v>
      </c>
      <c r="X43" s="46">
        <v>0</v>
      </c>
      <c r="Y43" s="47">
        <v>0</v>
      </c>
      <c r="Z43" s="45">
        <f t="shared" si="23"/>
        <v>49</v>
      </c>
      <c r="AA43" s="47">
        <v>2</v>
      </c>
      <c r="AB43" s="46">
        <v>32</v>
      </c>
      <c r="AC43" s="47">
        <v>15</v>
      </c>
      <c r="AD43" s="46">
        <v>0</v>
      </c>
      <c r="AE43" s="41">
        <f t="shared" si="25"/>
        <v>22</v>
      </c>
      <c r="AF43" s="46">
        <v>0</v>
      </c>
      <c r="AG43" s="47">
        <v>0</v>
      </c>
      <c r="AH43" s="46">
        <v>22</v>
      </c>
      <c r="AI43" s="46">
        <v>0</v>
      </c>
      <c r="AJ43" s="45">
        <f t="shared" si="24"/>
        <v>1</v>
      </c>
      <c r="AK43" s="47">
        <v>1</v>
      </c>
      <c r="AL43" s="46">
        <v>0</v>
      </c>
      <c r="AM43" s="47">
        <v>0</v>
      </c>
      <c r="AN43" s="48">
        <v>0</v>
      </c>
    </row>
    <row r="44" spans="1:40" ht="14.25" customHeight="1" x14ac:dyDescent="0.2">
      <c r="A44" s="49" t="s">
        <v>291</v>
      </c>
      <c r="B44" s="40">
        <f t="shared" si="2"/>
        <v>9</v>
      </c>
      <c r="C44" s="41">
        <f t="shared" si="2"/>
        <v>1891</v>
      </c>
      <c r="D44" s="42">
        <f t="shared" si="6"/>
        <v>63</v>
      </c>
      <c r="E44" s="41">
        <f t="shared" si="3"/>
        <v>5</v>
      </c>
      <c r="F44" s="41">
        <f t="shared" si="3"/>
        <v>203</v>
      </c>
      <c r="G44" s="61">
        <v>3</v>
      </c>
      <c r="H44" s="62">
        <v>3</v>
      </c>
      <c r="I44" s="61">
        <v>2</v>
      </c>
      <c r="J44" s="62">
        <v>200</v>
      </c>
      <c r="K44" s="61">
        <v>1</v>
      </c>
      <c r="L44" s="62">
        <v>1483</v>
      </c>
      <c r="M44" s="61">
        <v>3</v>
      </c>
      <c r="N44" s="62">
        <v>205</v>
      </c>
      <c r="O44" s="43">
        <f t="shared" si="21"/>
        <v>63</v>
      </c>
      <c r="P44" s="44">
        <f t="shared" si="5"/>
        <v>49</v>
      </c>
      <c r="Q44" s="44">
        <f t="shared" si="19"/>
        <v>6</v>
      </c>
      <c r="R44" s="44">
        <f t="shared" si="19"/>
        <v>43</v>
      </c>
      <c r="S44" s="44">
        <f t="shared" si="19"/>
        <v>14</v>
      </c>
      <c r="T44" s="44">
        <f t="shared" si="19"/>
        <v>0</v>
      </c>
      <c r="U44" s="41">
        <f t="shared" si="22"/>
        <v>6</v>
      </c>
      <c r="V44" s="46">
        <v>6</v>
      </c>
      <c r="W44" s="47">
        <v>0</v>
      </c>
      <c r="X44" s="46">
        <v>0</v>
      </c>
      <c r="Y44" s="47">
        <v>0</v>
      </c>
      <c r="Z44" s="45">
        <f t="shared" si="23"/>
        <v>26</v>
      </c>
      <c r="AA44" s="47">
        <v>0</v>
      </c>
      <c r="AB44" s="46">
        <v>26</v>
      </c>
      <c r="AC44" s="47">
        <v>0</v>
      </c>
      <c r="AD44" s="46">
        <v>0</v>
      </c>
      <c r="AE44" s="41">
        <f t="shared" si="25"/>
        <v>10</v>
      </c>
      <c r="AF44" s="46">
        <v>0</v>
      </c>
      <c r="AG44" s="47">
        <v>0</v>
      </c>
      <c r="AH44" s="46">
        <v>10</v>
      </c>
      <c r="AI44" s="46">
        <v>0</v>
      </c>
      <c r="AJ44" s="45">
        <f t="shared" si="24"/>
        <v>21</v>
      </c>
      <c r="AK44" s="47">
        <v>0</v>
      </c>
      <c r="AL44" s="46">
        <v>17</v>
      </c>
      <c r="AM44" s="47">
        <v>4</v>
      </c>
      <c r="AN44" s="48">
        <v>0</v>
      </c>
    </row>
    <row r="45" spans="1:40" ht="14.25" customHeight="1" x14ac:dyDescent="0.2">
      <c r="A45" s="40" t="s">
        <v>292</v>
      </c>
      <c r="B45" s="40">
        <f t="shared" si="2"/>
        <v>6</v>
      </c>
      <c r="C45" s="41">
        <f t="shared" si="2"/>
        <v>27</v>
      </c>
      <c r="D45" s="42">
        <f t="shared" si="6"/>
        <v>39</v>
      </c>
      <c r="E45" s="41">
        <f t="shared" si="3"/>
        <v>4</v>
      </c>
      <c r="F45" s="41">
        <f t="shared" si="3"/>
        <v>17</v>
      </c>
      <c r="G45" s="61">
        <v>3</v>
      </c>
      <c r="H45" s="62">
        <v>4</v>
      </c>
      <c r="I45" s="61">
        <v>1</v>
      </c>
      <c r="J45" s="62">
        <v>13</v>
      </c>
      <c r="K45" s="61">
        <v>1</v>
      </c>
      <c r="L45" s="62">
        <v>5</v>
      </c>
      <c r="M45" s="61">
        <v>1</v>
      </c>
      <c r="N45" s="62">
        <v>5</v>
      </c>
      <c r="O45" s="43">
        <f t="shared" si="21"/>
        <v>39</v>
      </c>
      <c r="P45" s="44">
        <f t="shared" si="5"/>
        <v>36</v>
      </c>
      <c r="Q45" s="44">
        <f t="shared" si="19"/>
        <v>7</v>
      </c>
      <c r="R45" s="44">
        <f t="shared" si="19"/>
        <v>29</v>
      </c>
      <c r="S45" s="44">
        <f t="shared" si="19"/>
        <v>3</v>
      </c>
      <c r="T45" s="44">
        <f t="shared" si="19"/>
        <v>0</v>
      </c>
      <c r="U45" s="41">
        <f t="shared" si="22"/>
        <v>7</v>
      </c>
      <c r="V45" s="46">
        <v>7</v>
      </c>
      <c r="W45" s="47">
        <v>0</v>
      </c>
      <c r="X45" s="46">
        <v>0</v>
      </c>
      <c r="Y45" s="47">
        <v>0</v>
      </c>
      <c r="Z45" s="45">
        <f t="shared" si="23"/>
        <v>14</v>
      </c>
      <c r="AA45" s="47">
        <v>0</v>
      </c>
      <c r="AB45" s="46">
        <v>14</v>
      </c>
      <c r="AC45" s="47">
        <v>0</v>
      </c>
      <c r="AD45" s="46">
        <v>0</v>
      </c>
      <c r="AE45" s="41">
        <f t="shared" si="25"/>
        <v>3</v>
      </c>
      <c r="AF45" s="46">
        <v>0</v>
      </c>
      <c r="AG45" s="47">
        <v>0</v>
      </c>
      <c r="AH45" s="46">
        <v>3</v>
      </c>
      <c r="AI45" s="46">
        <v>0</v>
      </c>
      <c r="AJ45" s="45">
        <f t="shared" si="24"/>
        <v>15</v>
      </c>
      <c r="AK45" s="47">
        <v>0</v>
      </c>
      <c r="AL45" s="46">
        <v>15</v>
      </c>
      <c r="AM45" s="47">
        <v>0</v>
      </c>
      <c r="AN45" s="48">
        <v>0</v>
      </c>
    </row>
    <row r="46" spans="1:40" ht="14.25" customHeight="1" x14ac:dyDescent="0.2">
      <c r="A46" s="40" t="s">
        <v>293</v>
      </c>
      <c r="B46" s="40">
        <f t="shared" si="2"/>
        <v>0</v>
      </c>
      <c r="C46" s="41">
        <f t="shared" si="2"/>
        <v>0</v>
      </c>
      <c r="D46" s="42">
        <f t="shared" si="6"/>
        <v>0</v>
      </c>
      <c r="E46" s="41">
        <f t="shared" si="3"/>
        <v>0</v>
      </c>
      <c r="F46" s="41">
        <f t="shared" si="3"/>
        <v>0</v>
      </c>
      <c r="G46" s="61">
        <v>0</v>
      </c>
      <c r="H46" s="62">
        <v>0</v>
      </c>
      <c r="I46" s="61">
        <v>0</v>
      </c>
      <c r="J46" s="62">
        <v>0</v>
      </c>
      <c r="K46" s="61">
        <v>0</v>
      </c>
      <c r="L46" s="62">
        <v>0</v>
      </c>
      <c r="M46" s="61">
        <v>0</v>
      </c>
      <c r="N46" s="62">
        <v>0</v>
      </c>
      <c r="O46" s="43">
        <f t="shared" si="21"/>
        <v>0</v>
      </c>
      <c r="P46" s="44">
        <f t="shared" si="5"/>
        <v>0</v>
      </c>
      <c r="Q46" s="44">
        <f t="shared" si="19"/>
        <v>0</v>
      </c>
      <c r="R46" s="44">
        <f t="shared" si="19"/>
        <v>0</v>
      </c>
      <c r="S46" s="44">
        <f t="shared" si="19"/>
        <v>0</v>
      </c>
      <c r="T46" s="44">
        <f t="shared" si="19"/>
        <v>0</v>
      </c>
      <c r="U46" s="41">
        <f t="shared" si="22"/>
        <v>0</v>
      </c>
      <c r="V46" s="46">
        <v>0</v>
      </c>
      <c r="W46" s="47">
        <v>0</v>
      </c>
      <c r="X46" s="46">
        <v>0</v>
      </c>
      <c r="Y46" s="47">
        <v>0</v>
      </c>
      <c r="Z46" s="45">
        <f t="shared" si="23"/>
        <v>0</v>
      </c>
      <c r="AA46" s="47">
        <v>0</v>
      </c>
      <c r="AB46" s="46">
        <v>0</v>
      </c>
      <c r="AC46" s="47">
        <v>0</v>
      </c>
      <c r="AD46" s="46">
        <v>0</v>
      </c>
      <c r="AE46" s="41">
        <f t="shared" si="25"/>
        <v>0</v>
      </c>
      <c r="AF46" s="46">
        <v>0</v>
      </c>
      <c r="AG46" s="46">
        <v>0</v>
      </c>
      <c r="AH46" s="46">
        <v>0</v>
      </c>
      <c r="AI46" s="46">
        <v>0</v>
      </c>
      <c r="AJ46" s="45">
        <f t="shared" si="24"/>
        <v>0</v>
      </c>
      <c r="AK46" s="47"/>
      <c r="AL46" s="46">
        <v>0</v>
      </c>
      <c r="AM46" s="47">
        <v>0</v>
      </c>
      <c r="AN46" s="48">
        <v>0</v>
      </c>
    </row>
    <row r="47" spans="1:40" ht="14.25" customHeight="1" x14ac:dyDescent="0.2">
      <c r="A47" s="49" t="s">
        <v>294</v>
      </c>
      <c r="B47" s="40">
        <f t="shared" si="2"/>
        <v>16</v>
      </c>
      <c r="C47" s="41">
        <f t="shared" si="2"/>
        <v>7422</v>
      </c>
      <c r="D47" s="42">
        <f t="shared" si="6"/>
        <v>66</v>
      </c>
      <c r="E47" s="41">
        <f t="shared" si="3"/>
        <v>14</v>
      </c>
      <c r="F47" s="41">
        <f t="shared" si="3"/>
        <v>5448</v>
      </c>
      <c r="G47" s="61">
        <v>6</v>
      </c>
      <c r="H47" s="62">
        <v>25</v>
      </c>
      <c r="I47" s="61">
        <v>8</v>
      </c>
      <c r="J47" s="62">
        <v>5423</v>
      </c>
      <c r="K47" s="61">
        <v>2</v>
      </c>
      <c r="L47" s="62">
        <v>1974</v>
      </c>
      <c r="M47" s="61">
        <v>0</v>
      </c>
      <c r="N47" s="62">
        <v>0</v>
      </c>
      <c r="O47" s="43">
        <f t="shared" si="21"/>
        <v>66</v>
      </c>
      <c r="P47" s="44">
        <f t="shared" si="5"/>
        <v>43</v>
      </c>
      <c r="Q47" s="44">
        <f t="shared" si="19"/>
        <v>8</v>
      </c>
      <c r="R47" s="44">
        <f t="shared" si="19"/>
        <v>35</v>
      </c>
      <c r="S47" s="44">
        <f t="shared" si="19"/>
        <v>23</v>
      </c>
      <c r="T47" s="44">
        <f t="shared" si="19"/>
        <v>0</v>
      </c>
      <c r="U47" s="41">
        <f t="shared" si="22"/>
        <v>10</v>
      </c>
      <c r="V47" s="46">
        <v>8</v>
      </c>
      <c r="W47" s="47">
        <v>1</v>
      </c>
      <c r="X47" s="46">
        <v>1</v>
      </c>
      <c r="Y47" s="47">
        <v>0</v>
      </c>
      <c r="Z47" s="45">
        <f t="shared" si="23"/>
        <v>42</v>
      </c>
      <c r="AA47" s="47">
        <v>0</v>
      </c>
      <c r="AB47" s="46">
        <v>34</v>
      </c>
      <c r="AC47" s="47">
        <v>8</v>
      </c>
      <c r="AD47" s="46">
        <v>0</v>
      </c>
      <c r="AE47" s="41">
        <f t="shared" si="25"/>
        <v>14</v>
      </c>
      <c r="AF47" s="46">
        <v>0</v>
      </c>
      <c r="AG47" s="47">
        <v>0</v>
      </c>
      <c r="AH47" s="46">
        <v>14</v>
      </c>
      <c r="AI47" s="46">
        <v>0</v>
      </c>
      <c r="AJ47" s="45">
        <f t="shared" si="24"/>
        <v>0</v>
      </c>
      <c r="AK47" s="47">
        <v>0</v>
      </c>
      <c r="AL47" s="46">
        <v>0</v>
      </c>
      <c r="AM47" s="47">
        <v>0</v>
      </c>
      <c r="AN47" s="48">
        <v>0</v>
      </c>
    </row>
    <row r="48" spans="1:40" ht="14.25" customHeight="1" x14ac:dyDescent="0.2">
      <c r="A48" s="40" t="s">
        <v>295</v>
      </c>
      <c r="B48" s="40">
        <f t="shared" si="2"/>
        <v>7</v>
      </c>
      <c r="C48" s="41">
        <f t="shared" si="2"/>
        <v>29</v>
      </c>
      <c r="D48" s="42">
        <f t="shared" si="6"/>
        <v>16</v>
      </c>
      <c r="E48" s="41">
        <f t="shared" si="3"/>
        <v>7</v>
      </c>
      <c r="F48" s="41">
        <f t="shared" si="3"/>
        <v>29</v>
      </c>
      <c r="G48" s="61">
        <v>3</v>
      </c>
      <c r="H48" s="62">
        <v>11</v>
      </c>
      <c r="I48" s="61">
        <v>4</v>
      </c>
      <c r="J48" s="62">
        <v>18</v>
      </c>
      <c r="K48" s="61">
        <v>0</v>
      </c>
      <c r="L48" s="62">
        <v>0</v>
      </c>
      <c r="M48" s="61">
        <v>0</v>
      </c>
      <c r="N48" s="62">
        <v>0</v>
      </c>
      <c r="O48" s="43">
        <f t="shared" si="21"/>
        <v>16</v>
      </c>
      <c r="P48" s="44">
        <f t="shared" si="5"/>
        <v>16</v>
      </c>
      <c r="Q48" s="44">
        <f t="shared" si="19"/>
        <v>4</v>
      </c>
      <c r="R48" s="44">
        <f t="shared" si="19"/>
        <v>12</v>
      </c>
      <c r="S48" s="44">
        <f t="shared" si="19"/>
        <v>0</v>
      </c>
      <c r="T48" s="44">
        <f t="shared" si="19"/>
        <v>0</v>
      </c>
      <c r="U48" s="41">
        <f t="shared" si="22"/>
        <v>4</v>
      </c>
      <c r="V48" s="46">
        <v>4</v>
      </c>
      <c r="W48" s="47">
        <v>0</v>
      </c>
      <c r="X48" s="46">
        <v>0</v>
      </c>
      <c r="Y48" s="47">
        <v>0</v>
      </c>
      <c r="Z48" s="45">
        <f t="shared" si="23"/>
        <v>12</v>
      </c>
      <c r="AA48" s="47">
        <v>0</v>
      </c>
      <c r="AB48" s="46">
        <v>12</v>
      </c>
      <c r="AC48" s="47">
        <v>0</v>
      </c>
      <c r="AD48" s="46">
        <v>0</v>
      </c>
      <c r="AE48" s="41">
        <f t="shared" si="25"/>
        <v>0</v>
      </c>
      <c r="AF48" s="46">
        <v>0</v>
      </c>
      <c r="AG48" s="47">
        <v>0</v>
      </c>
      <c r="AH48" s="46">
        <v>0</v>
      </c>
      <c r="AI48" s="46">
        <v>0</v>
      </c>
      <c r="AJ48" s="45">
        <f t="shared" si="24"/>
        <v>0</v>
      </c>
      <c r="AK48" s="47">
        <v>0</v>
      </c>
      <c r="AL48" s="46">
        <v>0</v>
      </c>
      <c r="AM48" s="47">
        <v>0</v>
      </c>
      <c r="AN48" s="48">
        <v>0</v>
      </c>
    </row>
    <row r="49" spans="1:72" ht="14.25" customHeight="1" x14ac:dyDescent="0.2">
      <c r="A49" s="40" t="s">
        <v>100</v>
      </c>
      <c r="B49" s="40">
        <f t="shared" si="2"/>
        <v>15</v>
      </c>
      <c r="C49" s="41">
        <f t="shared" si="2"/>
        <v>41</v>
      </c>
      <c r="D49" s="42">
        <f t="shared" si="6"/>
        <v>33</v>
      </c>
      <c r="E49" s="41">
        <f t="shared" si="3"/>
        <v>14</v>
      </c>
      <c r="F49" s="41">
        <f t="shared" si="3"/>
        <v>40</v>
      </c>
      <c r="G49" s="61">
        <v>10</v>
      </c>
      <c r="H49" s="62">
        <v>20</v>
      </c>
      <c r="I49" s="61">
        <v>4</v>
      </c>
      <c r="J49" s="62">
        <v>20</v>
      </c>
      <c r="K49" s="61">
        <v>1</v>
      </c>
      <c r="L49" s="62">
        <v>1</v>
      </c>
      <c r="M49" s="61">
        <v>0</v>
      </c>
      <c r="N49" s="62">
        <v>0</v>
      </c>
      <c r="O49" s="43">
        <f t="shared" si="21"/>
        <v>33</v>
      </c>
      <c r="P49" s="44">
        <f t="shared" si="5"/>
        <v>32</v>
      </c>
      <c r="Q49" s="44">
        <f t="shared" si="19"/>
        <v>25</v>
      </c>
      <c r="R49" s="44">
        <f t="shared" si="19"/>
        <v>7</v>
      </c>
      <c r="S49" s="44">
        <f t="shared" si="19"/>
        <v>1</v>
      </c>
      <c r="T49" s="44">
        <f t="shared" si="19"/>
        <v>0</v>
      </c>
      <c r="U49" s="41">
        <f t="shared" si="22"/>
        <v>26</v>
      </c>
      <c r="V49" s="46">
        <v>25</v>
      </c>
      <c r="W49" s="47">
        <v>1</v>
      </c>
      <c r="X49" s="46">
        <v>0</v>
      </c>
      <c r="Y49" s="47">
        <v>0</v>
      </c>
      <c r="Z49" s="45">
        <f t="shared" si="23"/>
        <v>6</v>
      </c>
      <c r="AA49" s="47">
        <v>0</v>
      </c>
      <c r="AB49" s="46">
        <v>6</v>
      </c>
      <c r="AC49" s="47">
        <v>0</v>
      </c>
      <c r="AD49" s="46">
        <v>0</v>
      </c>
      <c r="AE49" s="41">
        <f t="shared" si="25"/>
        <v>1</v>
      </c>
      <c r="AF49" s="46">
        <v>0</v>
      </c>
      <c r="AG49" s="47">
        <v>0</v>
      </c>
      <c r="AH49" s="46">
        <v>1</v>
      </c>
      <c r="AI49" s="46">
        <v>0</v>
      </c>
      <c r="AJ49" s="45">
        <f t="shared" si="24"/>
        <v>0</v>
      </c>
      <c r="AK49" s="47">
        <v>0</v>
      </c>
      <c r="AL49" s="46">
        <v>0</v>
      </c>
      <c r="AM49" s="47">
        <v>0</v>
      </c>
      <c r="AN49" s="48">
        <v>0</v>
      </c>
    </row>
    <row r="50" spans="1:72" ht="14.25" customHeight="1" x14ac:dyDescent="0.2">
      <c r="A50" s="40" t="s">
        <v>296</v>
      </c>
      <c r="B50" s="40">
        <f t="shared" si="2"/>
        <v>0</v>
      </c>
      <c r="C50" s="41">
        <f t="shared" si="2"/>
        <v>0</v>
      </c>
      <c r="D50" s="42">
        <f t="shared" si="6"/>
        <v>0</v>
      </c>
      <c r="E50" s="41">
        <f t="shared" si="3"/>
        <v>0</v>
      </c>
      <c r="F50" s="41">
        <f t="shared" si="3"/>
        <v>0</v>
      </c>
      <c r="G50" s="61">
        <v>0</v>
      </c>
      <c r="H50" s="62">
        <v>0</v>
      </c>
      <c r="I50" s="61">
        <v>0</v>
      </c>
      <c r="J50" s="62">
        <v>0</v>
      </c>
      <c r="K50" s="61">
        <v>0</v>
      </c>
      <c r="L50" s="62">
        <v>0</v>
      </c>
      <c r="M50" s="61">
        <v>0</v>
      </c>
      <c r="N50" s="62">
        <v>0</v>
      </c>
      <c r="O50" s="43">
        <f t="shared" si="21"/>
        <v>0</v>
      </c>
      <c r="P50" s="44">
        <f t="shared" si="5"/>
        <v>0</v>
      </c>
      <c r="Q50" s="44">
        <f t="shared" si="19"/>
        <v>0</v>
      </c>
      <c r="R50" s="44">
        <f t="shared" si="19"/>
        <v>0</v>
      </c>
      <c r="S50" s="44">
        <f t="shared" si="19"/>
        <v>0</v>
      </c>
      <c r="T50" s="44">
        <f t="shared" si="19"/>
        <v>0</v>
      </c>
      <c r="U50" s="41">
        <f t="shared" si="22"/>
        <v>0</v>
      </c>
      <c r="V50" s="46">
        <v>0</v>
      </c>
      <c r="W50" s="47">
        <v>0</v>
      </c>
      <c r="X50" s="46">
        <v>0</v>
      </c>
      <c r="Y50" s="47">
        <v>0</v>
      </c>
      <c r="Z50" s="45">
        <f t="shared" si="23"/>
        <v>0</v>
      </c>
      <c r="AA50" s="47">
        <v>0</v>
      </c>
      <c r="AB50" s="46">
        <v>0</v>
      </c>
      <c r="AC50" s="47">
        <v>0</v>
      </c>
      <c r="AD50" s="46">
        <v>0</v>
      </c>
      <c r="AE50" s="41">
        <f t="shared" si="25"/>
        <v>0</v>
      </c>
      <c r="AF50" s="46">
        <v>0</v>
      </c>
      <c r="AG50" s="47">
        <v>0</v>
      </c>
      <c r="AH50" s="46">
        <v>0</v>
      </c>
      <c r="AI50" s="46">
        <v>0</v>
      </c>
      <c r="AJ50" s="45">
        <f t="shared" si="24"/>
        <v>0</v>
      </c>
      <c r="AK50" s="47">
        <v>0</v>
      </c>
      <c r="AL50" s="46">
        <v>0</v>
      </c>
      <c r="AM50" s="47">
        <v>0</v>
      </c>
      <c r="AN50" s="48">
        <v>0</v>
      </c>
    </row>
    <row r="51" spans="1:72" ht="14.25" customHeight="1" x14ac:dyDescent="0.2">
      <c r="A51" s="49" t="s">
        <v>297</v>
      </c>
      <c r="B51" s="40">
        <f t="shared" si="2"/>
        <v>9</v>
      </c>
      <c r="C51" s="41">
        <f t="shared" si="2"/>
        <v>477</v>
      </c>
      <c r="D51" s="42">
        <f t="shared" si="6"/>
        <v>25</v>
      </c>
      <c r="E51" s="41">
        <f t="shared" si="3"/>
        <v>7</v>
      </c>
      <c r="F51" s="41">
        <f t="shared" si="3"/>
        <v>457</v>
      </c>
      <c r="G51" s="61">
        <v>3</v>
      </c>
      <c r="H51" s="62">
        <v>30</v>
      </c>
      <c r="I51" s="61">
        <v>4</v>
      </c>
      <c r="J51" s="62">
        <v>427</v>
      </c>
      <c r="K51" s="61">
        <v>0</v>
      </c>
      <c r="L51" s="62">
        <v>0</v>
      </c>
      <c r="M51" s="61">
        <v>2</v>
      </c>
      <c r="N51" s="62">
        <v>20</v>
      </c>
      <c r="O51" s="43">
        <f>U51+Z51+AE51+AJ51</f>
        <v>25</v>
      </c>
      <c r="P51" s="44">
        <f t="shared" si="5"/>
        <v>23</v>
      </c>
      <c r="Q51" s="44">
        <f t="shared" si="19"/>
        <v>4</v>
      </c>
      <c r="R51" s="44">
        <f t="shared" si="19"/>
        <v>19</v>
      </c>
      <c r="S51" s="44">
        <f t="shared" si="19"/>
        <v>0</v>
      </c>
      <c r="T51" s="44">
        <f t="shared" si="19"/>
        <v>2</v>
      </c>
      <c r="U51" s="41">
        <f t="shared" si="22"/>
        <v>3</v>
      </c>
      <c r="V51" s="46">
        <v>3</v>
      </c>
      <c r="W51" s="47">
        <v>0</v>
      </c>
      <c r="X51" s="46">
        <v>0</v>
      </c>
      <c r="Y51" s="47">
        <v>0</v>
      </c>
      <c r="Z51" s="45">
        <f t="shared" si="23"/>
        <v>19</v>
      </c>
      <c r="AA51" s="47">
        <v>0</v>
      </c>
      <c r="AB51" s="46">
        <v>19</v>
      </c>
      <c r="AC51" s="47">
        <v>0</v>
      </c>
      <c r="AD51" s="46">
        <v>0</v>
      </c>
      <c r="AE51" s="41">
        <f t="shared" si="25"/>
        <v>0</v>
      </c>
      <c r="AF51" s="46">
        <v>0</v>
      </c>
      <c r="AG51" s="47">
        <v>0</v>
      </c>
      <c r="AH51" s="46">
        <v>0</v>
      </c>
      <c r="AI51" s="46">
        <v>0</v>
      </c>
      <c r="AJ51" s="45">
        <f t="shared" si="24"/>
        <v>3</v>
      </c>
      <c r="AK51" s="47">
        <v>1</v>
      </c>
      <c r="AL51" s="46">
        <v>0</v>
      </c>
      <c r="AM51" s="47">
        <v>0</v>
      </c>
      <c r="AN51" s="48">
        <v>2</v>
      </c>
    </row>
    <row r="52" spans="1:72" ht="14.25" customHeight="1" x14ac:dyDescent="0.2">
      <c r="A52" s="40" t="s">
        <v>298</v>
      </c>
      <c r="B52" s="40">
        <f t="shared" si="2"/>
        <v>10</v>
      </c>
      <c r="C52" s="41">
        <f t="shared" si="2"/>
        <v>30</v>
      </c>
      <c r="D52" s="42">
        <f t="shared" si="6"/>
        <v>17</v>
      </c>
      <c r="E52" s="41">
        <f t="shared" si="3"/>
        <v>6</v>
      </c>
      <c r="F52" s="41">
        <f t="shared" si="3"/>
        <v>14</v>
      </c>
      <c r="G52" s="61">
        <v>1</v>
      </c>
      <c r="H52" s="62">
        <v>1</v>
      </c>
      <c r="I52" s="61">
        <v>5</v>
      </c>
      <c r="J52" s="62">
        <v>13</v>
      </c>
      <c r="K52" s="61">
        <v>2</v>
      </c>
      <c r="L52" s="62">
        <v>12</v>
      </c>
      <c r="M52" s="61">
        <v>2</v>
      </c>
      <c r="N52" s="62">
        <v>4</v>
      </c>
      <c r="O52" s="43">
        <f t="shared" si="21"/>
        <v>17</v>
      </c>
      <c r="P52" s="44">
        <f t="shared" si="5"/>
        <v>9</v>
      </c>
      <c r="Q52" s="44">
        <f t="shared" si="19"/>
        <v>0</v>
      </c>
      <c r="R52" s="44">
        <f t="shared" si="19"/>
        <v>9</v>
      </c>
      <c r="S52" s="44">
        <f t="shared" si="19"/>
        <v>8</v>
      </c>
      <c r="T52" s="44">
        <f t="shared" si="19"/>
        <v>0</v>
      </c>
      <c r="U52" s="41">
        <f t="shared" si="22"/>
        <v>2</v>
      </c>
      <c r="V52" s="46">
        <v>0</v>
      </c>
      <c r="W52" s="47">
        <v>2</v>
      </c>
      <c r="X52" s="46">
        <v>0</v>
      </c>
      <c r="Y52" s="47">
        <v>0</v>
      </c>
      <c r="Z52" s="45">
        <f t="shared" si="23"/>
        <v>6</v>
      </c>
      <c r="AA52" s="47">
        <v>0</v>
      </c>
      <c r="AB52" s="46">
        <v>5</v>
      </c>
      <c r="AC52" s="47">
        <v>1</v>
      </c>
      <c r="AD52" s="46">
        <v>0</v>
      </c>
      <c r="AE52" s="41">
        <f t="shared" si="25"/>
        <v>6</v>
      </c>
      <c r="AF52" s="46">
        <v>0</v>
      </c>
      <c r="AG52" s="47">
        <v>0</v>
      </c>
      <c r="AH52" s="46">
        <v>6</v>
      </c>
      <c r="AI52" s="46">
        <v>0</v>
      </c>
      <c r="AJ52" s="45">
        <f t="shared" si="24"/>
        <v>3</v>
      </c>
      <c r="AK52" s="47">
        <v>0</v>
      </c>
      <c r="AL52" s="46">
        <v>2</v>
      </c>
      <c r="AM52" s="47">
        <v>1</v>
      </c>
      <c r="AN52" s="48">
        <v>0</v>
      </c>
    </row>
    <row r="53" spans="1:72" ht="14.25" customHeight="1" x14ac:dyDescent="0.2">
      <c r="A53" s="49" t="s">
        <v>299</v>
      </c>
      <c r="B53" s="40">
        <f t="shared" si="2"/>
        <v>38</v>
      </c>
      <c r="C53" s="41">
        <f t="shared" si="2"/>
        <v>10767</v>
      </c>
      <c r="D53" s="42">
        <f t="shared" si="6"/>
        <v>433</v>
      </c>
      <c r="E53" s="41">
        <f t="shared" si="3"/>
        <v>32</v>
      </c>
      <c r="F53" s="41">
        <f t="shared" si="3"/>
        <v>10560</v>
      </c>
      <c r="G53" s="61">
        <v>9</v>
      </c>
      <c r="H53" s="62">
        <v>164</v>
      </c>
      <c r="I53" s="61">
        <v>23</v>
      </c>
      <c r="J53" s="62">
        <v>10396</v>
      </c>
      <c r="K53" s="61">
        <v>4</v>
      </c>
      <c r="L53" s="62">
        <v>201</v>
      </c>
      <c r="M53" s="61">
        <v>2</v>
      </c>
      <c r="N53" s="62">
        <v>6</v>
      </c>
      <c r="O53" s="43">
        <f t="shared" si="21"/>
        <v>433</v>
      </c>
      <c r="P53" s="44">
        <f t="shared" si="5"/>
        <v>81</v>
      </c>
      <c r="Q53" s="44">
        <f t="shared" si="19"/>
        <v>15</v>
      </c>
      <c r="R53" s="44">
        <f t="shared" si="19"/>
        <v>66</v>
      </c>
      <c r="S53" s="44">
        <f t="shared" si="19"/>
        <v>350</v>
      </c>
      <c r="T53" s="44">
        <f t="shared" si="19"/>
        <v>2</v>
      </c>
      <c r="U53" s="41">
        <f t="shared" si="22"/>
        <v>18</v>
      </c>
      <c r="V53" s="46">
        <v>15</v>
      </c>
      <c r="W53" s="47">
        <v>3</v>
      </c>
      <c r="X53" s="46">
        <v>0</v>
      </c>
      <c r="Y53" s="47">
        <v>0</v>
      </c>
      <c r="Z53" s="45">
        <f t="shared" si="23"/>
        <v>398</v>
      </c>
      <c r="AA53" s="47">
        <v>0</v>
      </c>
      <c r="AB53" s="46">
        <v>61</v>
      </c>
      <c r="AC53" s="47">
        <v>335</v>
      </c>
      <c r="AD53" s="46">
        <v>2</v>
      </c>
      <c r="AE53" s="41">
        <f t="shared" si="25"/>
        <v>14</v>
      </c>
      <c r="AF53" s="46">
        <v>0</v>
      </c>
      <c r="AG53" s="47">
        <v>0</v>
      </c>
      <c r="AH53" s="46">
        <v>14</v>
      </c>
      <c r="AI53" s="46">
        <v>0</v>
      </c>
      <c r="AJ53" s="45">
        <f t="shared" si="24"/>
        <v>3</v>
      </c>
      <c r="AK53" s="47">
        <v>0</v>
      </c>
      <c r="AL53" s="46">
        <v>2</v>
      </c>
      <c r="AM53" s="47">
        <v>1</v>
      </c>
      <c r="AN53" s="48">
        <v>0</v>
      </c>
    </row>
    <row r="54" spans="1:72" ht="14.25" customHeight="1" x14ac:dyDescent="0.2">
      <c r="A54" s="40" t="s">
        <v>300</v>
      </c>
      <c r="B54" s="40">
        <f t="shared" si="2"/>
        <v>12</v>
      </c>
      <c r="C54" s="41">
        <f t="shared" si="2"/>
        <v>19</v>
      </c>
      <c r="D54" s="42">
        <f t="shared" si="6"/>
        <v>18</v>
      </c>
      <c r="E54" s="41">
        <f t="shared" si="3"/>
        <v>12</v>
      </c>
      <c r="F54" s="41">
        <f t="shared" si="3"/>
        <v>19</v>
      </c>
      <c r="G54" s="61">
        <v>2</v>
      </c>
      <c r="H54" s="62">
        <v>6</v>
      </c>
      <c r="I54" s="61">
        <v>10</v>
      </c>
      <c r="J54" s="62">
        <v>13</v>
      </c>
      <c r="K54" s="61">
        <v>0</v>
      </c>
      <c r="L54" s="62">
        <v>0</v>
      </c>
      <c r="M54" s="61">
        <v>0</v>
      </c>
      <c r="N54" s="62">
        <v>0</v>
      </c>
      <c r="O54" s="43">
        <f t="shared" si="21"/>
        <v>18</v>
      </c>
      <c r="P54" s="44">
        <f t="shared" si="5"/>
        <v>18</v>
      </c>
      <c r="Q54" s="44">
        <f t="shared" si="19"/>
        <v>5</v>
      </c>
      <c r="R54" s="44">
        <f t="shared" si="19"/>
        <v>13</v>
      </c>
      <c r="S54" s="44">
        <f t="shared" si="19"/>
        <v>0</v>
      </c>
      <c r="T54" s="44">
        <f t="shared" si="19"/>
        <v>0</v>
      </c>
      <c r="U54" s="41">
        <f t="shared" si="22"/>
        <v>2</v>
      </c>
      <c r="V54" s="46">
        <v>2</v>
      </c>
      <c r="W54" s="47">
        <v>0</v>
      </c>
      <c r="X54" s="46">
        <v>0</v>
      </c>
      <c r="Y54" s="47">
        <v>0</v>
      </c>
      <c r="Z54" s="45">
        <f t="shared" si="23"/>
        <v>16</v>
      </c>
      <c r="AA54" s="47">
        <v>3</v>
      </c>
      <c r="AB54" s="46">
        <v>13</v>
      </c>
      <c r="AC54" s="47">
        <v>0</v>
      </c>
      <c r="AD54" s="46">
        <v>0</v>
      </c>
      <c r="AE54" s="41">
        <f t="shared" si="25"/>
        <v>0</v>
      </c>
      <c r="AF54" s="46">
        <v>0</v>
      </c>
      <c r="AG54" s="47">
        <v>0</v>
      </c>
      <c r="AH54" s="46">
        <v>0</v>
      </c>
      <c r="AI54" s="46">
        <v>0</v>
      </c>
      <c r="AJ54" s="45">
        <f t="shared" si="24"/>
        <v>0</v>
      </c>
      <c r="AK54" s="47">
        <v>0</v>
      </c>
      <c r="AL54" s="46">
        <v>0</v>
      </c>
      <c r="AM54" s="47">
        <v>0</v>
      </c>
      <c r="AN54" s="48">
        <v>0</v>
      </c>
    </row>
    <row r="55" spans="1:72" ht="14.25" customHeight="1" x14ac:dyDescent="0.2">
      <c r="A55" s="49" t="s">
        <v>301</v>
      </c>
      <c r="B55" s="40">
        <f t="shared" si="2"/>
        <v>25</v>
      </c>
      <c r="C55" s="41">
        <f t="shared" si="2"/>
        <v>38083</v>
      </c>
      <c r="D55" s="42">
        <f t="shared" si="6"/>
        <v>330</v>
      </c>
      <c r="E55" s="41">
        <f t="shared" si="3"/>
        <v>21</v>
      </c>
      <c r="F55" s="41">
        <f t="shared" si="3"/>
        <v>8523</v>
      </c>
      <c r="G55" s="61">
        <v>7</v>
      </c>
      <c r="H55" s="62">
        <v>30</v>
      </c>
      <c r="I55" s="61">
        <v>14</v>
      </c>
      <c r="J55" s="62">
        <v>8493</v>
      </c>
      <c r="K55" s="61">
        <v>2</v>
      </c>
      <c r="L55" s="62">
        <v>29557</v>
      </c>
      <c r="M55" s="61">
        <v>2</v>
      </c>
      <c r="N55" s="62">
        <v>3</v>
      </c>
      <c r="O55" s="43">
        <f t="shared" si="21"/>
        <v>330</v>
      </c>
      <c r="P55" s="44">
        <f t="shared" si="5"/>
        <v>55</v>
      </c>
      <c r="Q55" s="44">
        <f t="shared" si="19"/>
        <v>12</v>
      </c>
      <c r="R55" s="44">
        <f t="shared" si="19"/>
        <v>43</v>
      </c>
      <c r="S55" s="44">
        <f t="shared" si="19"/>
        <v>266</v>
      </c>
      <c r="T55" s="44">
        <f t="shared" si="19"/>
        <v>9</v>
      </c>
      <c r="U55" s="41">
        <f t="shared" si="22"/>
        <v>12</v>
      </c>
      <c r="V55" s="46">
        <v>12</v>
      </c>
      <c r="W55" s="47">
        <v>0</v>
      </c>
      <c r="X55" s="46">
        <v>0</v>
      </c>
      <c r="Y55" s="47">
        <v>0</v>
      </c>
      <c r="Z55" s="45">
        <f t="shared" si="23"/>
        <v>292</v>
      </c>
      <c r="AA55" s="47">
        <v>0</v>
      </c>
      <c r="AB55" s="46">
        <v>43</v>
      </c>
      <c r="AC55" s="47">
        <v>241</v>
      </c>
      <c r="AD55" s="46">
        <v>8</v>
      </c>
      <c r="AE55" s="41">
        <f t="shared" si="25"/>
        <v>25</v>
      </c>
      <c r="AF55" s="46">
        <v>0</v>
      </c>
      <c r="AG55" s="47">
        <v>0</v>
      </c>
      <c r="AH55" s="46">
        <v>25</v>
      </c>
      <c r="AI55" s="46">
        <v>0</v>
      </c>
      <c r="AJ55" s="45">
        <f t="shared" si="24"/>
        <v>1</v>
      </c>
      <c r="AK55" s="47">
        <v>0</v>
      </c>
      <c r="AL55" s="46">
        <v>0</v>
      </c>
      <c r="AM55" s="47">
        <v>0</v>
      </c>
      <c r="AN55" s="48">
        <v>1</v>
      </c>
    </row>
    <row r="56" spans="1:72" ht="14.25" customHeight="1" x14ac:dyDescent="0.2">
      <c r="A56" s="49" t="s">
        <v>302</v>
      </c>
      <c r="B56" s="40">
        <f t="shared" si="2"/>
        <v>13</v>
      </c>
      <c r="C56" s="41">
        <f>F56+L56+N56</f>
        <v>805</v>
      </c>
      <c r="D56" s="42">
        <f t="shared" si="6"/>
        <v>108</v>
      </c>
      <c r="E56" s="41">
        <f t="shared" si="3"/>
        <v>9</v>
      </c>
      <c r="F56" s="41">
        <f>H56+J56</f>
        <v>771</v>
      </c>
      <c r="G56" s="61">
        <v>3</v>
      </c>
      <c r="H56" s="62">
        <v>6</v>
      </c>
      <c r="I56" s="61">
        <v>6</v>
      </c>
      <c r="J56" s="62">
        <v>765</v>
      </c>
      <c r="K56" s="61">
        <v>4</v>
      </c>
      <c r="L56" s="62">
        <v>34</v>
      </c>
      <c r="M56" s="61">
        <v>0</v>
      </c>
      <c r="N56" s="62">
        <v>0</v>
      </c>
      <c r="O56" s="43">
        <f t="shared" si="21"/>
        <v>108</v>
      </c>
      <c r="P56" s="44">
        <f t="shared" si="5"/>
        <v>29</v>
      </c>
      <c r="Q56" s="44">
        <f t="shared" si="19"/>
        <v>3</v>
      </c>
      <c r="R56" s="44">
        <f t="shared" si="19"/>
        <v>26</v>
      </c>
      <c r="S56" s="44">
        <f t="shared" si="19"/>
        <v>79</v>
      </c>
      <c r="T56" s="44">
        <f t="shared" si="19"/>
        <v>0</v>
      </c>
      <c r="U56" s="41">
        <f t="shared" si="22"/>
        <v>3</v>
      </c>
      <c r="V56" s="46">
        <v>3</v>
      </c>
      <c r="W56" s="47">
        <v>0</v>
      </c>
      <c r="X56" s="46">
        <v>0</v>
      </c>
      <c r="Y56" s="47">
        <v>0</v>
      </c>
      <c r="Z56" s="45">
        <f t="shared" si="23"/>
        <v>31</v>
      </c>
      <c r="AA56" s="47">
        <v>0</v>
      </c>
      <c r="AB56" s="46">
        <v>23</v>
      </c>
      <c r="AC56" s="47">
        <v>8</v>
      </c>
      <c r="AD56" s="46">
        <v>0</v>
      </c>
      <c r="AE56" s="41">
        <f t="shared" si="25"/>
        <v>74</v>
      </c>
      <c r="AF56" s="46">
        <v>0</v>
      </c>
      <c r="AG56" s="47">
        <v>3</v>
      </c>
      <c r="AH56" s="46">
        <v>71</v>
      </c>
      <c r="AI56" s="46">
        <v>0</v>
      </c>
      <c r="AJ56" s="45">
        <f t="shared" si="24"/>
        <v>0</v>
      </c>
      <c r="AK56" s="47">
        <v>0</v>
      </c>
      <c r="AL56" s="46">
        <v>0</v>
      </c>
      <c r="AM56" s="47">
        <v>0</v>
      </c>
      <c r="AN56" s="48">
        <v>0</v>
      </c>
    </row>
    <row r="57" spans="1:72" ht="14.25" customHeight="1" x14ac:dyDescent="0.2">
      <c r="A57" s="40" t="s">
        <v>303</v>
      </c>
      <c r="B57" s="40">
        <f t="shared" si="2"/>
        <v>9</v>
      </c>
      <c r="C57" s="41">
        <f t="shared" si="2"/>
        <v>128</v>
      </c>
      <c r="D57" s="42">
        <f t="shared" si="6"/>
        <v>15</v>
      </c>
      <c r="E57" s="41">
        <f t="shared" si="3"/>
        <v>5</v>
      </c>
      <c r="F57" s="41">
        <f t="shared" si="3"/>
        <v>16</v>
      </c>
      <c r="G57" s="61">
        <v>3</v>
      </c>
      <c r="H57" s="62">
        <v>11</v>
      </c>
      <c r="I57" s="61">
        <v>2</v>
      </c>
      <c r="J57" s="62">
        <v>5</v>
      </c>
      <c r="K57" s="61">
        <v>2</v>
      </c>
      <c r="L57" s="62">
        <v>11</v>
      </c>
      <c r="M57" s="61">
        <v>2</v>
      </c>
      <c r="N57" s="62">
        <v>101</v>
      </c>
      <c r="O57" s="43">
        <f t="shared" si="21"/>
        <v>15</v>
      </c>
      <c r="P57" s="44">
        <f t="shared" si="5"/>
        <v>9</v>
      </c>
      <c r="Q57" s="44">
        <f t="shared" si="19"/>
        <v>6</v>
      </c>
      <c r="R57" s="44">
        <f t="shared" si="19"/>
        <v>3</v>
      </c>
      <c r="S57" s="44">
        <f t="shared" si="19"/>
        <v>4</v>
      </c>
      <c r="T57" s="44">
        <f t="shared" si="19"/>
        <v>2</v>
      </c>
      <c r="U57" s="41">
        <f t="shared" si="22"/>
        <v>8</v>
      </c>
      <c r="V57" s="46">
        <v>6</v>
      </c>
      <c r="W57" s="47">
        <v>0</v>
      </c>
      <c r="X57" s="46">
        <v>0</v>
      </c>
      <c r="Y57" s="47">
        <v>2</v>
      </c>
      <c r="Z57" s="45">
        <f t="shared" si="23"/>
        <v>2</v>
      </c>
      <c r="AA57" s="47">
        <v>0</v>
      </c>
      <c r="AB57" s="46">
        <v>2</v>
      </c>
      <c r="AC57" s="47">
        <v>0</v>
      </c>
      <c r="AD57" s="46">
        <v>0</v>
      </c>
      <c r="AE57" s="41">
        <f t="shared" si="25"/>
        <v>4</v>
      </c>
      <c r="AF57" s="46">
        <v>0</v>
      </c>
      <c r="AG57" s="47">
        <v>0</v>
      </c>
      <c r="AH57" s="46">
        <v>4</v>
      </c>
      <c r="AI57" s="46">
        <v>0</v>
      </c>
      <c r="AJ57" s="45">
        <f t="shared" si="24"/>
        <v>1</v>
      </c>
      <c r="AK57" s="47">
        <v>0</v>
      </c>
      <c r="AL57" s="46">
        <v>1</v>
      </c>
      <c r="AM57" s="47">
        <v>0</v>
      </c>
      <c r="AN57" s="48">
        <v>0</v>
      </c>
      <c r="AO57" s="64"/>
      <c r="AP57" s="64"/>
      <c r="AQ57" s="64"/>
      <c r="AR57" s="64"/>
      <c r="AS57" s="64"/>
      <c r="AT57" s="64"/>
      <c r="AU57" s="64"/>
      <c r="AV57" s="64"/>
      <c r="AW57" s="64"/>
      <c r="AX57" s="64"/>
      <c r="AY57" s="64"/>
      <c r="AZ57" s="64"/>
      <c r="BA57" s="64"/>
      <c r="BB57" s="64"/>
      <c r="BC57" s="64"/>
      <c r="BD57" s="64"/>
      <c r="BE57" s="64"/>
      <c r="BF57" s="64"/>
      <c r="BG57" s="64"/>
      <c r="BH57" s="64"/>
      <c r="BI57" s="64"/>
      <c r="BJ57" s="64"/>
      <c r="BK57" s="64"/>
      <c r="BL57" s="64"/>
      <c r="BM57" s="64"/>
      <c r="BN57" s="64"/>
      <c r="BO57" s="64"/>
      <c r="BP57" s="64"/>
      <c r="BQ57" s="64"/>
      <c r="BR57" s="64"/>
      <c r="BS57" s="64"/>
      <c r="BT57" s="64"/>
    </row>
    <row r="58" spans="1:72" s="65" customFormat="1" ht="14.25" customHeight="1" x14ac:dyDescent="0.2">
      <c r="A58" s="50" t="s">
        <v>304</v>
      </c>
      <c r="B58" s="50">
        <f t="shared" si="2"/>
        <v>0</v>
      </c>
      <c r="C58" s="51">
        <f t="shared" si="2"/>
        <v>0</v>
      </c>
      <c r="D58" s="52">
        <f t="shared" si="6"/>
        <v>0</v>
      </c>
      <c r="E58" s="51">
        <f t="shared" si="3"/>
        <v>0</v>
      </c>
      <c r="F58" s="51">
        <f t="shared" si="3"/>
        <v>0</v>
      </c>
      <c r="G58" s="287">
        <v>0</v>
      </c>
      <c r="H58" s="288">
        <v>0</v>
      </c>
      <c r="I58" s="287">
        <v>0</v>
      </c>
      <c r="J58" s="288">
        <v>0</v>
      </c>
      <c r="K58" s="287">
        <v>0</v>
      </c>
      <c r="L58" s="288">
        <v>0</v>
      </c>
      <c r="M58" s="287">
        <v>0</v>
      </c>
      <c r="N58" s="288">
        <v>0</v>
      </c>
      <c r="O58" s="53">
        <f>U58+Z58+AE58+AJ58</f>
        <v>0</v>
      </c>
      <c r="P58" s="54">
        <f t="shared" si="5"/>
        <v>0</v>
      </c>
      <c r="Q58" s="54">
        <f t="shared" si="19"/>
        <v>0</v>
      </c>
      <c r="R58" s="54">
        <f t="shared" si="19"/>
        <v>0</v>
      </c>
      <c r="S58" s="54">
        <f t="shared" si="19"/>
        <v>0</v>
      </c>
      <c r="T58" s="54">
        <f t="shared" si="19"/>
        <v>0</v>
      </c>
      <c r="U58" s="51">
        <f>SUM(V58:Y58)</f>
        <v>0</v>
      </c>
      <c r="V58" s="291">
        <v>0</v>
      </c>
      <c r="W58" s="292">
        <v>0</v>
      </c>
      <c r="X58" s="291">
        <v>0</v>
      </c>
      <c r="Y58" s="292">
        <v>0</v>
      </c>
      <c r="Z58" s="55">
        <f t="shared" si="23"/>
        <v>0</v>
      </c>
      <c r="AA58" s="292">
        <v>0</v>
      </c>
      <c r="AB58" s="291">
        <v>0</v>
      </c>
      <c r="AC58" s="292">
        <v>0</v>
      </c>
      <c r="AD58" s="291">
        <v>0</v>
      </c>
      <c r="AE58" s="51">
        <f t="shared" si="25"/>
        <v>0</v>
      </c>
      <c r="AF58" s="291">
        <v>0</v>
      </c>
      <c r="AG58" s="292">
        <v>0</v>
      </c>
      <c r="AH58" s="291">
        <v>0</v>
      </c>
      <c r="AI58" s="292">
        <v>0</v>
      </c>
      <c r="AJ58" s="55">
        <f>SUM(AK58:AN58)</f>
        <v>0</v>
      </c>
      <c r="AK58" s="292">
        <v>0</v>
      </c>
      <c r="AL58" s="291">
        <v>0</v>
      </c>
      <c r="AM58" s="292">
        <v>0</v>
      </c>
      <c r="AN58" s="293">
        <v>0</v>
      </c>
      <c r="AO58" s="64"/>
      <c r="AP58" s="64"/>
      <c r="AQ58" s="64"/>
      <c r="AR58" s="64"/>
      <c r="AS58" s="64"/>
      <c r="AT58" s="64"/>
      <c r="AU58" s="64"/>
      <c r="AV58" s="64"/>
      <c r="AW58" s="64"/>
      <c r="AX58" s="64"/>
      <c r="AY58" s="64"/>
      <c r="AZ58" s="64"/>
      <c r="BA58" s="64"/>
      <c r="BB58" s="64"/>
      <c r="BC58" s="64"/>
      <c r="BD58" s="64"/>
      <c r="BE58" s="64"/>
      <c r="BF58" s="64"/>
      <c r="BG58" s="64"/>
      <c r="BH58" s="64"/>
      <c r="BI58" s="64"/>
      <c r="BJ58" s="64"/>
      <c r="BK58" s="64"/>
      <c r="BL58" s="64"/>
      <c r="BM58" s="64"/>
      <c r="BN58" s="64"/>
      <c r="BO58" s="64"/>
      <c r="BP58" s="64"/>
      <c r="BQ58" s="64"/>
      <c r="BR58" s="64"/>
      <c r="BS58" s="64"/>
      <c r="BT58" s="64"/>
    </row>
    <row r="59" spans="1:72" s="38" customFormat="1" ht="21.6" x14ac:dyDescent="0.2">
      <c r="A59" s="39" t="s">
        <v>305</v>
      </c>
      <c r="B59" s="49">
        <f t="shared" si="2"/>
        <v>97</v>
      </c>
      <c r="C59" s="56">
        <f t="shared" si="2"/>
        <v>9389</v>
      </c>
      <c r="D59" s="57">
        <f t="shared" si="6"/>
        <v>224</v>
      </c>
      <c r="E59" s="56">
        <f t="shared" si="3"/>
        <v>79</v>
      </c>
      <c r="F59" s="56">
        <f t="shared" si="3"/>
        <v>5758</v>
      </c>
      <c r="G59" s="58">
        <f t="shared" ref="G59:N59" si="26">SUM(G60:G68)</f>
        <v>42</v>
      </c>
      <c r="H59" s="35">
        <f t="shared" si="26"/>
        <v>213</v>
      </c>
      <c r="I59" s="58">
        <f t="shared" si="26"/>
        <v>37</v>
      </c>
      <c r="J59" s="59">
        <f t="shared" si="26"/>
        <v>5545</v>
      </c>
      <c r="K59" s="58">
        <f t="shared" si="26"/>
        <v>10</v>
      </c>
      <c r="L59" s="59">
        <f t="shared" si="26"/>
        <v>3114</v>
      </c>
      <c r="M59" s="58">
        <f t="shared" si="26"/>
        <v>8</v>
      </c>
      <c r="N59" s="59">
        <f t="shared" si="26"/>
        <v>517</v>
      </c>
      <c r="O59" s="59">
        <f>U59+Z59+AE59+AJ59</f>
        <v>224</v>
      </c>
      <c r="P59" s="36">
        <f t="shared" si="5"/>
        <v>184</v>
      </c>
      <c r="Q59" s="44">
        <f t="shared" si="19"/>
        <v>107</v>
      </c>
      <c r="R59" s="44">
        <f t="shared" si="19"/>
        <v>77</v>
      </c>
      <c r="S59" s="44">
        <f t="shared" si="19"/>
        <v>40</v>
      </c>
      <c r="T59" s="44">
        <f t="shared" si="19"/>
        <v>0</v>
      </c>
      <c r="U59" s="56">
        <f>SUM(V59:Y59)</f>
        <v>94</v>
      </c>
      <c r="V59" s="44">
        <f>SUM(V60:V68)</f>
        <v>83</v>
      </c>
      <c r="W59" s="56">
        <f>SUM(W60:W68)</f>
        <v>5</v>
      </c>
      <c r="X59" s="44">
        <f>SUM(X60:X68)</f>
        <v>6</v>
      </c>
      <c r="Y59" s="56">
        <f>SUM(Y60:Y68)</f>
        <v>0</v>
      </c>
      <c r="Z59" s="44">
        <f>SUM(AA59:AD59)</f>
        <v>87</v>
      </c>
      <c r="AA59" s="56">
        <f>SUM(AA60:AA68)</f>
        <v>19</v>
      </c>
      <c r="AB59" s="44">
        <f>SUM(AB60:AB68)</f>
        <v>63</v>
      </c>
      <c r="AC59" s="56">
        <f>SUM(AC60:AC68)</f>
        <v>5</v>
      </c>
      <c r="AD59" s="44">
        <f>SUM(AD60:AD68)</f>
        <v>0</v>
      </c>
      <c r="AE59" s="56">
        <f>SUM(AF59:AI59)</f>
        <v>29</v>
      </c>
      <c r="AF59" s="44">
        <f>SUM(AF60:AF68)</f>
        <v>0</v>
      </c>
      <c r="AG59" s="44">
        <f>SUM(AG60:AG68)</f>
        <v>0</v>
      </c>
      <c r="AH59" s="44">
        <f>SUM(AH60:AH68)</f>
        <v>29</v>
      </c>
      <c r="AI59" s="56">
        <f>SUM(AI60:AI68)</f>
        <v>0</v>
      </c>
      <c r="AJ59" s="44">
        <f>SUM(AK59:AN59)</f>
        <v>14</v>
      </c>
      <c r="AK59" s="56">
        <f>SUM(AK60:AK68)</f>
        <v>5</v>
      </c>
      <c r="AL59" s="44">
        <f>SUM(AL60:AL68)</f>
        <v>9</v>
      </c>
      <c r="AM59" s="56">
        <f>SUM(AM60:AM68)</f>
        <v>0</v>
      </c>
      <c r="AN59" s="60">
        <f>SUM(AN60:AN68)</f>
        <v>0</v>
      </c>
      <c r="AO59" s="66"/>
      <c r="AP59" s="66"/>
      <c r="AQ59" s="66"/>
      <c r="AR59" s="66"/>
      <c r="AS59" s="66"/>
      <c r="AT59" s="66"/>
      <c r="AU59" s="66"/>
      <c r="AV59" s="66"/>
      <c r="AW59" s="66"/>
      <c r="AX59" s="66"/>
      <c r="AY59" s="66"/>
      <c r="AZ59" s="66"/>
      <c r="BA59" s="66"/>
      <c r="BB59" s="66"/>
      <c r="BC59" s="66"/>
      <c r="BD59" s="66"/>
      <c r="BE59" s="66"/>
      <c r="BF59" s="66"/>
      <c r="BG59" s="66"/>
      <c r="BH59" s="66"/>
      <c r="BI59" s="66"/>
      <c r="BJ59" s="66"/>
      <c r="BK59" s="66"/>
      <c r="BL59" s="66"/>
      <c r="BM59" s="66"/>
      <c r="BN59" s="66"/>
      <c r="BO59" s="66"/>
      <c r="BP59" s="66"/>
      <c r="BQ59" s="66"/>
      <c r="BR59" s="66"/>
      <c r="BS59" s="66"/>
      <c r="BT59" s="66"/>
    </row>
    <row r="60" spans="1:72" s="38" customFormat="1" ht="14.25" customHeight="1" x14ac:dyDescent="0.2">
      <c r="A60" s="39" t="s">
        <v>60</v>
      </c>
      <c r="B60" s="40">
        <f t="shared" si="2"/>
        <v>0</v>
      </c>
      <c r="C60" s="41">
        <f t="shared" si="2"/>
        <v>0</v>
      </c>
      <c r="D60" s="42">
        <f t="shared" si="6"/>
        <v>0</v>
      </c>
      <c r="E60" s="41">
        <f t="shared" si="3"/>
        <v>0</v>
      </c>
      <c r="F60" s="41">
        <f t="shared" si="3"/>
        <v>0</v>
      </c>
      <c r="G60" s="61">
        <v>0</v>
      </c>
      <c r="H60" s="62">
        <v>0</v>
      </c>
      <c r="I60" s="61">
        <v>0</v>
      </c>
      <c r="J60" s="62">
        <v>0</v>
      </c>
      <c r="K60" s="61">
        <v>0</v>
      </c>
      <c r="L60" s="62">
        <v>0</v>
      </c>
      <c r="M60" s="61">
        <v>0</v>
      </c>
      <c r="N60" s="62">
        <v>0</v>
      </c>
      <c r="O60" s="43">
        <f>U60+Z60+AE60+AJ60</f>
        <v>0</v>
      </c>
      <c r="P60" s="44">
        <f t="shared" si="5"/>
        <v>0</v>
      </c>
      <c r="Q60" s="44">
        <f t="shared" si="19"/>
        <v>0</v>
      </c>
      <c r="R60" s="44">
        <f t="shared" si="19"/>
        <v>0</v>
      </c>
      <c r="S60" s="44">
        <f t="shared" si="19"/>
        <v>0</v>
      </c>
      <c r="T60" s="44">
        <f t="shared" si="19"/>
        <v>0</v>
      </c>
      <c r="U60" s="41">
        <f>SUM(V60:Y60)</f>
        <v>0</v>
      </c>
      <c r="V60" s="46">
        <v>0</v>
      </c>
      <c r="W60" s="47">
        <v>0</v>
      </c>
      <c r="X60" s="46">
        <v>0</v>
      </c>
      <c r="Y60" s="47">
        <v>0</v>
      </c>
      <c r="Z60" s="45">
        <f>SUM(AA60:AD60)</f>
        <v>0</v>
      </c>
      <c r="AA60" s="47">
        <v>0</v>
      </c>
      <c r="AB60" s="46">
        <v>0</v>
      </c>
      <c r="AC60" s="47">
        <v>0</v>
      </c>
      <c r="AD60" s="46">
        <v>0</v>
      </c>
      <c r="AE60" s="41">
        <f>SUM(AF60:AI60)</f>
        <v>0</v>
      </c>
      <c r="AF60" s="46">
        <v>0</v>
      </c>
      <c r="AG60" s="47">
        <v>0</v>
      </c>
      <c r="AH60" s="46">
        <v>0</v>
      </c>
      <c r="AI60" s="47">
        <v>0</v>
      </c>
      <c r="AJ60" s="45">
        <f>SUM(AK60:AN60)</f>
        <v>0</v>
      </c>
      <c r="AK60" s="47">
        <v>0</v>
      </c>
      <c r="AL60" s="46">
        <v>0</v>
      </c>
      <c r="AM60" s="47">
        <v>0</v>
      </c>
      <c r="AN60" s="48">
        <v>0</v>
      </c>
    </row>
    <row r="61" spans="1:72" ht="14.25" customHeight="1" x14ac:dyDescent="0.2">
      <c r="A61" s="49" t="s">
        <v>306</v>
      </c>
      <c r="B61" s="40">
        <f t="shared" si="2"/>
        <v>12</v>
      </c>
      <c r="C61" s="41">
        <f t="shared" si="2"/>
        <v>3524</v>
      </c>
      <c r="D61" s="42">
        <f t="shared" si="6"/>
        <v>34</v>
      </c>
      <c r="E61" s="41">
        <f t="shared" si="3"/>
        <v>9</v>
      </c>
      <c r="F61" s="41">
        <f t="shared" si="3"/>
        <v>828</v>
      </c>
      <c r="G61" s="61">
        <v>5</v>
      </c>
      <c r="H61" s="62">
        <v>14</v>
      </c>
      <c r="I61" s="61">
        <v>4</v>
      </c>
      <c r="J61" s="62">
        <v>814</v>
      </c>
      <c r="K61" s="61">
        <v>2</v>
      </c>
      <c r="L61" s="62">
        <v>2691</v>
      </c>
      <c r="M61" s="61">
        <v>1</v>
      </c>
      <c r="N61" s="62">
        <v>5</v>
      </c>
      <c r="O61" s="43">
        <f t="shared" ref="O61:O67" si="27">U61+Z61+AE61+AJ61</f>
        <v>34</v>
      </c>
      <c r="P61" s="44">
        <f t="shared" si="5"/>
        <v>20</v>
      </c>
      <c r="Q61" s="44">
        <f t="shared" si="19"/>
        <v>13</v>
      </c>
      <c r="R61" s="44">
        <f t="shared" si="19"/>
        <v>7</v>
      </c>
      <c r="S61" s="44">
        <f t="shared" si="19"/>
        <v>14</v>
      </c>
      <c r="T61" s="44">
        <f t="shared" si="19"/>
        <v>0</v>
      </c>
      <c r="U61" s="41">
        <f t="shared" ref="U61:U67" si="28">SUM(V61:Y61)</f>
        <v>12</v>
      </c>
      <c r="V61" s="46">
        <v>11</v>
      </c>
      <c r="W61" s="47">
        <v>1</v>
      </c>
      <c r="X61" s="46">
        <v>0</v>
      </c>
      <c r="Y61" s="47">
        <v>0</v>
      </c>
      <c r="Z61" s="45">
        <f t="shared" ref="Z61:Z67" si="29">SUM(AA61:AD61)</f>
        <v>4</v>
      </c>
      <c r="AA61" s="47">
        <v>2</v>
      </c>
      <c r="AB61" s="46">
        <v>2</v>
      </c>
      <c r="AC61" s="47">
        <v>0</v>
      </c>
      <c r="AD61" s="46">
        <v>0</v>
      </c>
      <c r="AE61" s="41">
        <f t="shared" ref="AE61:AE67" si="30">SUM(AF61:AI61)</f>
        <v>14</v>
      </c>
      <c r="AF61" s="46">
        <v>0</v>
      </c>
      <c r="AG61" s="47">
        <v>0</v>
      </c>
      <c r="AH61" s="46">
        <v>14</v>
      </c>
      <c r="AI61" s="47">
        <v>0</v>
      </c>
      <c r="AJ61" s="45">
        <f t="shared" ref="AJ61:AJ67" si="31">SUM(AK61:AN61)</f>
        <v>4</v>
      </c>
      <c r="AK61" s="47">
        <v>0</v>
      </c>
      <c r="AL61" s="46">
        <v>4</v>
      </c>
      <c r="AM61" s="47">
        <v>0</v>
      </c>
      <c r="AN61" s="48">
        <v>0</v>
      </c>
    </row>
    <row r="62" spans="1:72" ht="14.25" customHeight="1" x14ac:dyDescent="0.2">
      <c r="A62" s="40" t="s">
        <v>307</v>
      </c>
      <c r="B62" s="40">
        <f t="shared" si="2"/>
        <v>24</v>
      </c>
      <c r="C62" s="41">
        <f t="shared" si="2"/>
        <v>538</v>
      </c>
      <c r="D62" s="42">
        <f t="shared" si="6"/>
        <v>52</v>
      </c>
      <c r="E62" s="41">
        <f t="shared" si="3"/>
        <v>22</v>
      </c>
      <c r="F62" s="41">
        <f t="shared" si="3"/>
        <v>532</v>
      </c>
      <c r="G62" s="61">
        <v>12</v>
      </c>
      <c r="H62" s="62">
        <v>12</v>
      </c>
      <c r="I62" s="61">
        <v>10</v>
      </c>
      <c r="J62" s="62">
        <v>520</v>
      </c>
      <c r="K62" s="61">
        <v>2</v>
      </c>
      <c r="L62" s="62">
        <v>6</v>
      </c>
      <c r="M62" s="61">
        <v>0</v>
      </c>
      <c r="N62" s="62">
        <v>0</v>
      </c>
      <c r="O62" s="43">
        <f t="shared" si="27"/>
        <v>52</v>
      </c>
      <c r="P62" s="44">
        <f t="shared" si="5"/>
        <v>43</v>
      </c>
      <c r="Q62" s="44">
        <f t="shared" si="19"/>
        <v>23</v>
      </c>
      <c r="R62" s="44">
        <f t="shared" si="19"/>
        <v>20</v>
      </c>
      <c r="S62" s="44">
        <f t="shared" si="19"/>
        <v>9</v>
      </c>
      <c r="T62" s="44">
        <f t="shared" si="19"/>
        <v>0</v>
      </c>
      <c r="U62" s="41">
        <f t="shared" si="28"/>
        <v>27</v>
      </c>
      <c r="V62" s="46">
        <v>23</v>
      </c>
      <c r="W62" s="47">
        <v>3</v>
      </c>
      <c r="X62" s="46">
        <v>1</v>
      </c>
      <c r="Y62" s="47">
        <v>0</v>
      </c>
      <c r="Z62" s="45">
        <f t="shared" si="29"/>
        <v>22</v>
      </c>
      <c r="AA62" s="47">
        <v>0</v>
      </c>
      <c r="AB62" s="46">
        <v>17</v>
      </c>
      <c r="AC62" s="47">
        <v>5</v>
      </c>
      <c r="AD62" s="46">
        <v>0</v>
      </c>
      <c r="AE62" s="41">
        <f t="shared" si="30"/>
        <v>3</v>
      </c>
      <c r="AF62" s="46">
        <v>0</v>
      </c>
      <c r="AG62" s="47">
        <v>0</v>
      </c>
      <c r="AH62" s="46">
        <v>3</v>
      </c>
      <c r="AI62" s="47">
        <v>0</v>
      </c>
      <c r="AJ62" s="45">
        <f t="shared" si="31"/>
        <v>0</v>
      </c>
      <c r="AK62" s="47">
        <v>0</v>
      </c>
      <c r="AL62" s="46">
        <v>0</v>
      </c>
      <c r="AM62" s="47">
        <v>0</v>
      </c>
      <c r="AN62" s="48">
        <v>0</v>
      </c>
    </row>
    <row r="63" spans="1:72" ht="14.25" customHeight="1" x14ac:dyDescent="0.2">
      <c r="A63" s="40" t="s">
        <v>77</v>
      </c>
      <c r="B63" s="40">
        <f t="shared" si="2"/>
        <v>6</v>
      </c>
      <c r="C63" s="41">
        <f t="shared" si="2"/>
        <v>114</v>
      </c>
      <c r="D63" s="42">
        <f t="shared" si="6"/>
        <v>14</v>
      </c>
      <c r="E63" s="41">
        <f t="shared" si="3"/>
        <v>5</v>
      </c>
      <c r="F63" s="41">
        <f t="shared" si="3"/>
        <v>109</v>
      </c>
      <c r="G63" s="61">
        <v>2</v>
      </c>
      <c r="H63" s="62">
        <v>103</v>
      </c>
      <c r="I63" s="61">
        <v>3</v>
      </c>
      <c r="J63" s="62">
        <v>6</v>
      </c>
      <c r="K63" s="61">
        <v>1</v>
      </c>
      <c r="L63" s="62">
        <v>5</v>
      </c>
      <c r="M63" s="61">
        <v>0</v>
      </c>
      <c r="N63" s="62">
        <v>0</v>
      </c>
      <c r="O63" s="43">
        <f t="shared" si="27"/>
        <v>14</v>
      </c>
      <c r="P63" s="44">
        <f t="shared" si="5"/>
        <v>11</v>
      </c>
      <c r="Q63" s="44">
        <f t="shared" si="19"/>
        <v>9</v>
      </c>
      <c r="R63" s="44">
        <f t="shared" si="19"/>
        <v>2</v>
      </c>
      <c r="S63" s="44">
        <f t="shared" si="19"/>
        <v>3</v>
      </c>
      <c r="T63" s="44">
        <f t="shared" si="19"/>
        <v>0</v>
      </c>
      <c r="U63" s="41">
        <f t="shared" si="28"/>
        <v>5</v>
      </c>
      <c r="V63" s="46">
        <v>5</v>
      </c>
      <c r="W63" s="47">
        <v>0</v>
      </c>
      <c r="X63" s="46">
        <v>0</v>
      </c>
      <c r="Y63" s="47">
        <v>0</v>
      </c>
      <c r="Z63" s="45">
        <f t="shared" si="29"/>
        <v>6</v>
      </c>
      <c r="AA63" s="47">
        <v>4</v>
      </c>
      <c r="AB63" s="46">
        <v>2</v>
      </c>
      <c r="AC63" s="47">
        <v>0</v>
      </c>
      <c r="AD63" s="46">
        <v>0</v>
      </c>
      <c r="AE63" s="41">
        <f t="shared" si="30"/>
        <v>3</v>
      </c>
      <c r="AF63" s="46">
        <v>0</v>
      </c>
      <c r="AG63" s="47">
        <v>0</v>
      </c>
      <c r="AH63" s="46">
        <v>3</v>
      </c>
      <c r="AI63" s="47">
        <v>0</v>
      </c>
      <c r="AJ63" s="45">
        <f t="shared" si="31"/>
        <v>0</v>
      </c>
      <c r="AK63" s="47">
        <v>0</v>
      </c>
      <c r="AL63" s="46">
        <v>0</v>
      </c>
      <c r="AM63" s="47">
        <v>0</v>
      </c>
      <c r="AN63" s="48">
        <v>0</v>
      </c>
    </row>
    <row r="64" spans="1:72" ht="14.25" customHeight="1" x14ac:dyDescent="0.2">
      <c r="A64" s="49" t="s">
        <v>308</v>
      </c>
      <c r="B64" s="40">
        <f t="shared" si="2"/>
        <v>6</v>
      </c>
      <c r="C64" s="41">
        <f t="shared" si="2"/>
        <v>8</v>
      </c>
      <c r="D64" s="42">
        <f t="shared" si="6"/>
        <v>12</v>
      </c>
      <c r="E64" s="41">
        <f t="shared" si="3"/>
        <v>6</v>
      </c>
      <c r="F64" s="41">
        <f t="shared" si="3"/>
        <v>8</v>
      </c>
      <c r="G64" s="61">
        <v>2</v>
      </c>
      <c r="H64" s="62">
        <v>3</v>
      </c>
      <c r="I64" s="61">
        <v>4</v>
      </c>
      <c r="J64" s="62">
        <v>5</v>
      </c>
      <c r="K64" s="61">
        <v>0</v>
      </c>
      <c r="L64" s="62">
        <v>0</v>
      </c>
      <c r="M64" s="61">
        <v>0</v>
      </c>
      <c r="N64" s="62">
        <v>0</v>
      </c>
      <c r="O64" s="43">
        <f t="shared" si="27"/>
        <v>12</v>
      </c>
      <c r="P64" s="44">
        <f t="shared" si="5"/>
        <v>9</v>
      </c>
      <c r="Q64" s="44">
        <f t="shared" si="19"/>
        <v>3</v>
      </c>
      <c r="R64" s="44">
        <f t="shared" si="19"/>
        <v>6</v>
      </c>
      <c r="S64" s="44">
        <f t="shared" si="19"/>
        <v>3</v>
      </c>
      <c r="T64" s="44">
        <f t="shared" si="19"/>
        <v>0</v>
      </c>
      <c r="U64" s="41">
        <f t="shared" si="28"/>
        <v>3</v>
      </c>
      <c r="V64" s="46">
        <v>0</v>
      </c>
      <c r="W64" s="47">
        <v>0</v>
      </c>
      <c r="X64" s="46">
        <v>3</v>
      </c>
      <c r="Y64" s="47">
        <v>0</v>
      </c>
      <c r="Z64" s="45">
        <f t="shared" si="29"/>
        <v>9</v>
      </c>
      <c r="AA64" s="47">
        <v>3</v>
      </c>
      <c r="AB64" s="46">
        <v>6</v>
      </c>
      <c r="AC64" s="47">
        <v>0</v>
      </c>
      <c r="AD64" s="46">
        <v>0</v>
      </c>
      <c r="AE64" s="41">
        <f t="shared" si="30"/>
        <v>0</v>
      </c>
      <c r="AF64" s="46">
        <v>0</v>
      </c>
      <c r="AG64" s="47">
        <v>0</v>
      </c>
      <c r="AH64" s="46">
        <v>0</v>
      </c>
      <c r="AI64" s="47">
        <v>0</v>
      </c>
      <c r="AJ64" s="45">
        <f t="shared" si="31"/>
        <v>0</v>
      </c>
      <c r="AK64" s="47">
        <v>0</v>
      </c>
      <c r="AL64" s="46">
        <v>0</v>
      </c>
      <c r="AM64" s="47">
        <v>0</v>
      </c>
      <c r="AN64" s="48">
        <v>0</v>
      </c>
    </row>
    <row r="65" spans="1:40" ht="14.25" customHeight="1" x14ac:dyDescent="0.2">
      <c r="A65" s="49" t="s">
        <v>309</v>
      </c>
      <c r="B65" s="40">
        <f t="shared" si="2"/>
        <v>20</v>
      </c>
      <c r="C65" s="41">
        <f t="shared" si="2"/>
        <v>569</v>
      </c>
      <c r="D65" s="42">
        <f t="shared" si="6"/>
        <v>38</v>
      </c>
      <c r="E65" s="41">
        <f t="shared" si="3"/>
        <v>16</v>
      </c>
      <c r="F65" s="41">
        <f t="shared" si="3"/>
        <v>71</v>
      </c>
      <c r="G65" s="61">
        <v>11</v>
      </c>
      <c r="H65" s="62">
        <v>57</v>
      </c>
      <c r="I65" s="61">
        <v>5</v>
      </c>
      <c r="J65" s="62">
        <v>14</v>
      </c>
      <c r="K65" s="61">
        <v>3</v>
      </c>
      <c r="L65" s="62">
        <v>7</v>
      </c>
      <c r="M65" s="61">
        <v>1</v>
      </c>
      <c r="N65" s="62">
        <v>491</v>
      </c>
      <c r="O65" s="43">
        <f>U65+Z65+AE65+AJ65</f>
        <v>38</v>
      </c>
      <c r="P65" s="44">
        <f t="shared" si="5"/>
        <v>34</v>
      </c>
      <c r="Q65" s="44">
        <f t="shared" si="19"/>
        <v>24</v>
      </c>
      <c r="R65" s="44">
        <f t="shared" si="19"/>
        <v>10</v>
      </c>
      <c r="S65" s="44">
        <f t="shared" si="19"/>
        <v>4</v>
      </c>
      <c r="T65" s="44">
        <f t="shared" si="19"/>
        <v>0</v>
      </c>
      <c r="U65" s="41">
        <f t="shared" si="28"/>
        <v>24</v>
      </c>
      <c r="V65" s="46">
        <v>23</v>
      </c>
      <c r="W65" s="47">
        <v>1</v>
      </c>
      <c r="X65" s="46">
        <v>0</v>
      </c>
      <c r="Y65" s="47">
        <v>0</v>
      </c>
      <c r="Z65" s="45">
        <f t="shared" si="29"/>
        <v>5</v>
      </c>
      <c r="AA65" s="47">
        <v>1</v>
      </c>
      <c r="AB65" s="46">
        <v>4</v>
      </c>
      <c r="AC65" s="47">
        <v>0</v>
      </c>
      <c r="AD65" s="46">
        <v>0</v>
      </c>
      <c r="AE65" s="41">
        <f t="shared" si="30"/>
        <v>4</v>
      </c>
      <c r="AF65" s="46">
        <v>0</v>
      </c>
      <c r="AG65" s="47">
        <v>0</v>
      </c>
      <c r="AH65" s="46">
        <v>4</v>
      </c>
      <c r="AI65" s="47">
        <v>0</v>
      </c>
      <c r="AJ65" s="45">
        <f t="shared" si="31"/>
        <v>5</v>
      </c>
      <c r="AK65" s="47">
        <v>0</v>
      </c>
      <c r="AL65" s="46">
        <v>5</v>
      </c>
      <c r="AM65" s="47">
        <v>0</v>
      </c>
      <c r="AN65" s="48">
        <v>0</v>
      </c>
    </row>
    <row r="66" spans="1:40" ht="14.25" customHeight="1" x14ac:dyDescent="0.2">
      <c r="A66" s="40" t="s">
        <v>310</v>
      </c>
      <c r="B66" s="40">
        <f t="shared" si="2"/>
        <v>16</v>
      </c>
      <c r="C66" s="41">
        <f t="shared" si="2"/>
        <v>1351</v>
      </c>
      <c r="D66" s="42">
        <f t="shared" si="6"/>
        <v>29</v>
      </c>
      <c r="E66" s="41">
        <f t="shared" si="3"/>
        <v>11</v>
      </c>
      <c r="F66" s="41">
        <f t="shared" si="3"/>
        <v>1344</v>
      </c>
      <c r="G66" s="61">
        <v>5</v>
      </c>
      <c r="H66" s="62">
        <v>13</v>
      </c>
      <c r="I66" s="61">
        <v>6</v>
      </c>
      <c r="J66" s="62">
        <v>1331</v>
      </c>
      <c r="K66" s="61">
        <v>1</v>
      </c>
      <c r="L66" s="62">
        <v>3</v>
      </c>
      <c r="M66" s="61">
        <v>4</v>
      </c>
      <c r="N66" s="62">
        <v>4</v>
      </c>
      <c r="O66" s="43">
        <f t="shared" si="27"/>
        <v>29</v>
      </c>
      <c r="P66" s="44">
        <f t="shared" si="5"/>
        <v>28</v>
      </c>
      <c r="Q66" s="44">
        <f t="shared" si="19"/>
        <v>19</v>
      </c>
      <c r="R66" s="44">
        <f t="shared" si="19"/>
        <v>9</v>
      </c>
      <c r="S66" s="44">
        <f t="shared" si="19"/>
        <v>1</v>
      </c>
      <c r="T66" s="44">
        <f t="shared" si="19"/>
        <v>0</v>
      </c>
      <c r="U66" s="41">
        <f t="shared" si="28"/>
        <v>10</v>
      </c>
      <c r="V66" s="46">
        <v>10</v>
      </c>
      <c r="W66" s="47">
        <v>0</v>
      </c>
      <c r="X66" s="46">
        <v>0</v>
      </c>
      <c r="Y66" s="47">
        <v>0</v>
      </c>
      <c r="Z66" s="45">
        <f t="shared" si="29"/>
        <v>18</v>
      </c>
      <c r="AA66" s="47">
        <v>9</v>
      </c>
      <c r="AB66" s="46">
        <v>9</v>
      </c>
      <c r="AC66" s="47">
        <v>0</v>
      </c>
      <c r="AD66" s="46">
        <v>0</v>
      </c>
      <c r="AE66" s="41">
        <f t="shared" si="30"/>
        <v>1</v>
      </c>
      <c r="AF66" s="46">
        <v>0</v>
      </c>
      <c r="AG66" s="47">
        <v>0</v>
      </c>
      <c r="AH66" s="46">
        <v>1</v>
      </c>
      <c r="AI66" s="47">
        <v>0</v>
      </c>
      <c r="AJ66" s="45">
        <f t="shared" si="31"/>
        <v>0</v>
      </c>
      <c r="AK66" s="47">
        <v>0</v>
      </c>
      <c r="AL66" s="46">
        <v>0</v>
      </c>
      <c r="AM66" s="47">
        <v>0</v>
      </c>
      <c r="AN66" s="48">
        <v>0</v>
      </c>
    </row>
    <row r="67" spans="1:40" ht="14.25" customHeight="1" x14ac:dyDescent="0.2">
      <c r="A67" s="67" t="s">
        <v>311</v>
      </c>
      <c r="B67" s="40">
        <f t="shared" si="2"/>
        <v>11</v>
      </c>
      <c r="C67" s="41">
        <f t="shared" si="2"/>
        <v>3279</v>
      </c>
      <c r="D67" s="42">
        <f t="shared" si="6"/>
        <v>40</v>
      </c>
      <c r="E67" s="40">
        <f t="shared" si="3"/>
        <v>8</v>
      </c>
      <c r="F67" s="41">
        <f t="shared" si="3"/>
        <v>2860</v>
      </c>
      <c r="G67" s="61">
        <v>3</v>
      </c>
      <c r="H67" s="62">
        <v>5</v>
      </c>
      <c r="I67" s="61">
        <v>5</v>
      </c>
      <c r="J67" s="62">
        <v>2855</v>
      </c>
      <c r="K67" s="61">
        <v>1</v>
      </c>
      <c r="L67" s="62">
        <v>402</v>
      </c>
      <c r="M67" s="61">
        <v>2</v>
      </c>
      <c r="N67" s="62">
        <v>17</v>
      </c>
      <c r="O67" s="43">
        <f t="shared" si="27"/>
        <v>40</v>
      </c>
      <c r="P67" s="44">
        <f t="shared" si="5"/>
        <v>36</v>
      </c>
      <c r="Q67" s="44">
        <f t="shared" si="19"/>
        <v>13</v>
      </c>
      <c r="R67" s="44">
        <f t="shared" si="19"/>
        <v>23</v>
      </c>
      <c r="S67" s="44">
        <f t="shared" si="19"/>
        <v>4</v>
      </c>
      <c r="T67" s="44">
        <f t="shared" si="19"/>
        <v>0</v>
      </c>
      <c r="U67" s="41">
        <f t="shared" si="28"/>
        <v>8</v>
      </c>
      <c r="V67" s="46">
        <v>8</v>
      </c>
      <c r="W67" s="47">
        <v>0</v>
      </c>
      <c r="X67" s="46">
        <v>0</v>
      </c>
      <c r="Y67" s="47">
        <v>0</v>
      </c>
      <c r="Z67" s="45">
        <f t="shared" si="29"/>
        <v>23</v>
      </c>
      <c r="AA67" s="47">
        <v>0</v>
      </c>
      <c r="AB67" s="46">
        <v>23</v>
      </c>
      <c r="AC67" s="47">
        <v>0</v>
      </c>
      <c r="AD67" s="46">
        <v>0</v>
      </c>
      <c r="AE67" s="41">
        <f t="shared" si="30"/>
        <v>4</v>
      </c>
      <c r="AF67" s="46">
        <v>0</v>
      </c>
      <c r="AG67" s="47">
        <v>0</v>
      </c>
      <c r="AH67" s="46">
        <v>4</v>
      </c>
      <c r="AI67" s="47">
        <v>0</v>
      </c>
      <c r="AJ67" s="45">
        <f t="shared" si="31"/>
        <v>5</v>
      </c>
      <c r="AK67" s="47">
        <v>5</v>
      </c>
      <c r="AL67" s="46">
        <v>0</v>
      </c>
      <c r="AM67" s="47">
        <v>0</v>
      </c>
      <c r="AN67" s="48">
        <v>0</v>
      </c>
    </row>
    <row r="68" spans="1:40" ht="14.25" customHeight="1" x14ac:dyDescent="0.2">
      <c r="A68" s="19" t="s">
        <v>76</v>
      </c>
      <c r="B68" s="40">
        <f t="shared" si="2"/>
        <v>2</v>
      </c>
      <c r="C68" s="41">
        <f t="shared" si="2"/>
        <v>6</v>
      </c>
      <c r="D68" s="42">
        <f t="shared" si="6"/>
        <v>5</v>
      </c>
      <c r="E68" s="41">
        <f t="shared" si="3"/>
        <v>2</v>
      </c>
      <c r="F68" s="41">
        <f t="shared" si="3"/>
        <v>6</v>
      </c>
      <c r="G68" s="61">
        <v>2</v>
      </c>
      <c r="H68" s="62">
        <v>6</v>
      </c>
      <c r="I68" s="61">
        <v>0</v>
      </c>
      <c r="J68" s="62">
        <v>0</v>
      </c>
      <c r="K68" s="61">
        <v>0</v>
      </c>
      <c r="L68" s="62">
        <v>0</v>
      </c>
      <c r="M68" s="61">
        <v>0</v>
      </c>
      <c r="N68" s="288">
        <v>0</v>
      </c>
      <c r="O68" s="43">
        <f>U68+Z68+AE68+AJ68</f>
        <v>5</v>
      </c>
      <c r="P68" s="54">
        <f t="shared" si="5"/>
        <v>3</v>
      </c>
      <c r="Q68" s="44">
        <f t="shared" si="19"/>
        <v>3</v>
      </c>
      <c r="R68" s="44">
        <f t="shared" si="19"/>
        <v>0</v>
      </c>
      <c r="S68" s="44">
        <f t="shared" si="19"/>
        <v>2</v>
      </c>
      <c r="T68" s="44">
        <f t="shared" si="19"/>
        <v>0</v>
      </c>
      <c r="U68" s="41">
        <f>SUM(V68:Y68)</f>
        <v>5</v>
      </c>
      <c r="V68" s="46">
        <v>3</v>
      </c>
      <c r="W68" s="47">
        <v>0</v>
      </c>
      <c r="X68" s="46">
        <v>2</v>
      </c>
      <c r="Y68" s="47">
        <v>0</v>
      </c>
      <c r="Z68" s="45">
        <f>SUM(AA68:AD68)</f>
        <v>0</v>
      </c>
      <c r="AA68" s="47">
        <v>0</v>
      </c>
      <c r="AB68" s="46">
        <v>0</v>
      </c>
      <c r="AC68" s="47">
        <v>0</v>
      </c>
      <c r="AD68" s="46">
        <v>0</v>
      </c>
      <c r="AE68" s="41">
        <f>SUM(AF68:AI68)</f>
        <v>0</v>
      </c>
      <c r="AF68" s="46"/>
      <c r="AG68" s="47">
        <v>0</v>
      </c>
      <c r="AH68" s="46">
        <v>0</v>
      </c>
      <c r="AI68" s="47">
        <v>0</v>
      </c>
      <c r="AJ68" s="45">
        <f>SUM(AK68:AN68)</f>
        <v>0</v>
      </c>
      <c r="AK68" s="47">
        <v>0</v>
      </c>
      <c r="AL68" s="46">
        <v>0</v>
      </c>
      <c r="AM68" s="47">
        <v>0</v>
      </c>
      <c r="AN68" s="48">
        <v>0</v>
      </c>
    </row>
    <row r="69" spans="1:40" s="38" customFormat="1" ht="21.6" x14ac:dyDescent="0.2">
      <c r="A69" s="31" t="s">
        <v>312</v>
      </c>
      <c r="B69" s="11">
        <f t="shared" si="2"/>
        <v>142</v>
      </c>
      <c r="C69" s="32">
        <f t="shared" si="2"/>
        <v>14753</v>
      </c>
      <c r="D69" s="33">
        <f t="shared" si="6"/>
        <v>472</v>
      </c>
      <c r="E69" s="32">
        <f t="shared" si="3"/>
        <v>112</v>
      </c>
      <c r="F69" s="32">
        <f t="shared" si="3"/>
        <v>4265</v>
      </c>
      <c r="G69" s="34">
        <f t="shared" ref="G69:N69" si="32">SUM(G70:G87)</f>
        <v>62</v>
      </c>
      <c r="H69" s="35">
        <f t="shared" si="32"/>
        <v>319</v>
      </c>
      <c r="I69" s="34">
        <f t="shared" si="32"/>
        <v>50</v>
      </c>
      <c r="J69" s="35">
        <f t="shared" si="32"/>
        <v>3946</v>
      </c>
      <c r="K69" s="34">
        <f t="shared" si="32"/>
        <v>19</v>
      </c>
      <c r="L69" s="35">
        <f t="shared" si="32"/>
        <v>9121</v>
      </c>
      <c r="M69" s="34">
        <f t="shared" si="32"/>
        <v>11</v>
      </c>
      <c r="N69" s="35">
        <f t="shared" si="32"/>
        <v>1367</v>
      </c>
      <c r="O69" s="35">
        <f>U69+Z69+AE69+AJ69</f>
        <v>472</v>
      </c>
      <c r="P69" s="44">
        <f t="shared" si="5"/>
        <v>294</v>
      </c>
      <c r="Q69" s="36">
        <f t="shared" si="19"/>
        <v>154</v>
      </c>
      <c r="R69" s="36">
        <f t="shared" si="19"/>
        <v>140</v>
      </c>
      <c r="S69" s="36">
        <f t="shared" si="19"/>
        <v>175</v>
      </c>
      <c r="T69" s="36">
        <f t="shared" si="19"/>
        <v>3</v>
      </c>
      <c r="U69" s="32">
        <f>SUM(V69:Y69)</f>
        <v>147</v>
      </c>
      <c r="V69" s="36">
        <f>SUM(V70:V87)</f>
        <v>133</v>
      </c>
      <c r="W69" s="32">
        <f>SUM(W70:W87)</f>
        <v>9</v>
      </c>
      <c r="X69" s="36">
        <f>SUM(X70:X87)</f>
        <v>5</v>
      </c>
      <c r="Y69" s="32">
        <f>SUM(Y70:Y87)</f>
        <v>0</v>
      </c>
      <c r="Z69" s="36">
        <f>SUM(AA69:AD69)</f>
        <v>148</v>
      </c>
      <c r="AA69" s="32">
        <f>SUM(AA70:AA87)</f>
        <v>15</v>
      </c>
      <c r="AB69" s="36">
        <f>SUM(AB70:AB87)</f>
        <v>116</v>
      </c>
      <c r="AC69" s="32">
        <f>SUM(AC70:AC87)</f>
        <v>16</v>
      </c>
      <c r="AD69" s="36">
        <f>SUM(AD70:AD87)</f>
        <v>1</v>
      </c>
      <c r="AE69" s="32">
        <f>SUM(AF69:AI69)</f>
        <v>158</v>
      </c>
      <c r="AF69" s="36">
        <f>SUM(AF70:AF87)</f>
        <v>4</v>
      </c>
      <c r="AG69" s="32">
        <f>SUM(AG70:AG87)</f>
        <v>0</v>
      </c>
      <c r="AH69" s="36">
        <f>SUM(AH70:AH87)</f>
        <v>154</v>
      </c>
      <c r="AI69" s="32">
        <f>SUM(AI70:AI87)</f>
        <v>0</v>
      </c>
      <c r="AJ69" s="36">
        <f>SUM(AK69:AN69)</f>
        <v>19</v>
      </c>
      <c r="AK69" s="32">
        <f>SUM(AK70:AK87)</f>
        <v>2</v>
      </c>
      <c r="AL69" s="36">
        <f>SUM(AL70:AL87)</f>
        <v>15</v>
      </c>
      <c r="AM69" s="32">
        <f>SUM(AM70:AM87)</f>
        <v>0</v>
      </c>
      <c r="AN69" s="37">
        <f>SUM(AN70:AN87)</f>
        <v>2</v>
      </c>
    </row>
    <row r="70" spans="1:40" s="38" customFormat="1" ht="14.25" customHeight="1" x14ac:dyDescent="0.2">
      <c r="A70" s="39" t="s">
        <v>60</v>
      </c>
      <c r="B70" s="40">
        <f t="shared" si="2"/>
        <v>0</v>
      </c>
      <c r="C70" s="41">
        <f t="shared" si="2"/>
        <v>0</v>
      </c>
      <c r="D70" s="42">
        <f t="shared" si="6"/>
        <v>0</v>
      </c>
      <c r="E70" s="41">
        <f t="shared" si="3"/>
        <v>0</v>
      </c>
      <c r="F70" s="41">
        <f t="shared" si="3"/>
        <v>0</v>
      </c>
      <c r="G70" s="61">
        <v>0</v>
      </c>
      <c r="H70" s="62">
        <v>0</v>
      </c>
      <c r="I70" s="61">
        <v>0</v>
      </c>
      <c r="J70" s="62">
        <v>0</v>
      </c>
      <c r="K70" s="61">
        <v>0</v>
      </c>
      <c r="L70" s="62">
        <v>0</v>
      </c>
      <c r="M70" s="61">
        <v>0</v>
      </c>
      <c r="N70" s="62">
        <v>0</v>
      </c>
      <c r="O70" s="43">
        <f>U70+Z70+AE70+AJ70</f>
        <v>0</v>
      </c>
      <c r="P70" s="44">
        <f t="shared" si="5"/>
        <v>0</v>
      </c>
      <c r="Q70" s="44">
        <f t="shared" si="19"/>
        <v>0</v>
      </c>
      <c r="R70" s="44">
        <f t="shared" si="19"/>
        <v>0</v>
      </c>
      <c r="S70" s="44">
        <f t="shared" si="19"/>
        <v>0</v>
      </c>
      <c r="T70" s="44">
        <f t="shared" si="19"/>
        <v>0</v>
      </c>
      <c r="U70" s="41">
        <f>SUM(V70:Y70)</f>
        <v>0</v>
      </c>
      <c r="V70" s="46">
        <v>0</v>
      </c>
      <c r="W70" s="47">
        <v>0</v>
      </c>
      <c r="X70" s="46">
        <v>0</v>
      </c>
      <c r="Y70" s="47">
        <v>0</v>
      </c>
      <c r="Z70" s="45">
        <f>SUM(AA70:AD70)</f>
        <v>0</v>
      </c>
      <c r="AA70" s="47">
        <v>0</v>
      </c>
      <c r="AB70" s="46">
        <v>0</v>
      </c>
      <c r="AC70" s="47">
        <v>0</v>
      </c>
      <c r="AD70" s="46">
        <v>0</v>
      </c>
      <c r="AE70" s="41">
        <f>SUM(AF70:AI70)</f>
        <v>0</v>
      </c>
      <c r="AF70" s="46">
        <v>0</v>
      </c>
      <c r="AG70" s="47">
        <v>0</v>
      </c>
      <c r="AH70" s="46">
        <v>0</v>
      </c>
      <c r="AI70" s="47">
        <v>0</v>
      </c>
      <c r="AJ70" s="45">
        <f>SUM(AK70:AN70)</f>
        <v>0</v>
      </c>
      <c r="AK70" s="47">
        <v>0</v>
      </c>
      <c r="AL70" s="46">
        <v>0</v>
      </c>
      <c r="AM70" s="47">
        <v>0</v>
      </c>
      <c r="AN70" s="48">
        <v>0</v>
      </c>
    </row>
    <row r="71" spans="1:40" ht="14.25" customHeight="1" x14ac:dyDescent="0.2">
      <c r="A71" s="49" t="s">
        <v>313</v>
      </c>
      <c r="B71" s="40">
        <f t="shared" si="2"/>
        <v>6</v>
      </c>
      <c r="C71" s="41">
        <f t="shared" si="2"/>
        <v>2942</v>
      </c>
      <c r="D71" s="42">
        <f t="shared" si="6"/>
        <v>15</v>
      </c>
      <c r="E71" s="41">
        <f t="shared" si="3"/>
        <v>3</v>
      </c>
      <c r="F71" s="41">
        <f t="shared" si="3"/>
        <v>703</v>
      </c>
      <c r="G71" s="61">
        <v>0</v>
      </c>
      <c r="H71" s="62">
        <v>0</v>
      </c>
      <c r="I71" s="61">
        <v>3</v>
      </c>
      <c r="J71" s="62">
        <v>703</v>
      </c>
      <c r="K71" s="61">
        <v>2</v>
      </c>
      <c r="L71" s="62">
        <v>909</v>
      </c>
      <c r="M71" s="61">
        <v>1</v>
      </c>
      <c r="N71" s="62">
        <v>1330</v>
      </c>
      <c r="O71" s="43">
        <f t="shared" ref="O71:O86" si="33">U71+Z71+AE71+AJ71</f>
        <v>15</v>
      </c>
      <c r="P71" s="44">
        <f t="shared" si="5"/>
        <v>6</v>
      </c>
      <c r="Q71" s="44">
        <f t="shared" si="19"/>
        <v>0</v>
      </c>
      <c r="R71" s="44">
        <f t="shared" si="19"/>
        <v>6</v>
      </c>
      <c r="S71" s="44">
        <f t="shared" si="19"/>
        <v>9</v>
      </c>
      <c r="T71" s="44">
        <f t="shared" si="19"/>
        <v>0</v>
      </c>
      <c r="U71" s="41">
        <f t="shared" ref="U71:U86" si="34">SUM(V71:Y71)</f>
        <v>0</v>
      </c>
      <c r="V71" s="46">
        <v>0</v>
      </c>
      <c r="W71" s="47">
        <v>0</v>
      </c>
      <c r="X71" s="46">
        <v>0</v>
      </c>
      <c r="Y71" s="47">
        <v>0</v>
      </c>
      <c r="Z71" s="45">
        <f t="shared" ref="Z71:Z86" si="35">SUM(AA71:AD71)</f>
        <v>6</v>
      </c>
      <c r="AA71" s="47">
        <v>0</v>
      </c>
      <c r="AB71" s="46">
        <v>5</v>
      </c>
      <c r="AC71" s="47">
        <v>1</v>
      </c>
      <c r="AD71" s="46">
        <v>0</v>
      </c>
      <c r="AE71" s="41">
        <f t="shared" ref="AE71:AE86" si="36">SUM(AF71:AI71)</f>
        <v>8</v>
      </c>
      <c r="AF71" s="46">
        <v>0</v>
      </c>
      <c r="AG71" s="47">
        <v>0</v>
      </c>
      <c r="AH71" s="46">
        <v>8</v>
      </c>
      <c r="AI71" s="47">
        <v>0</v>
      </c>
      <c r="AJ71" s="45">
        <f t="shared" ref="AJ71:AJ86" si="37">SUM(AK71:AN71)</f>
        <v>1</v>
      </c>
      <c r="AK71" s="47">
        <v>0</v>
      </c>
      <c r="AL71" s="46">
        <v>1</v>
      </c>
      <c r="AM71" s="47">
        <v>0</v>
      </c>
      <c r="AN71" s="48">
        <v>0</v>
      </c>
    </row>
    <row r="72" spans="1:40" ht="14.25" customHeight="1" x14ac:dyDescent="0.2">
      <c r="A72" s="40" t="s">
        <v>314</v>
      </c>
      <c r="B72" s="40">
        <f t="shared" ref="B72:C135" si="38">E72+K72+M72</f>
        <v>1</v>
      </c>
      <c r="C72" s="41">
        <f t="shared" si="38"/>
        <v>10</v>
      </c>
      <c r="D72" s="42">
        <f t="shared" si="6"/>
        <v>0</v>
      </c>
      <c r="E72" s="41">
        <f t="shared" ref="E72:F135" si="39">G72+I72</f>
        <v>0</v>
      </c>
      <c r="F72" s="41">
        <f t="shared" si="39"/>
        <v>0</v>
      </c>
      <c r="G72" s="61">
        <v>0</v>
      </c>
      <c r="H72" s="62">
        <v>0</v>
      </c>
      <c r="I72" s="61">
        <v>0</v>
      </c>
      <c r="J72" s="62">
        <v>0</v>
      </c>
      <c r="K72" s="61">
        <v>0</v>
      </c>
      <c r="L72" s="62">
        <v>0</v>
      </c>
      <c r="M72" s="61">
        <v>1</v>
      </c>
      <c r="N72" s="62">
        <v>10</v>
      </c>
      <c r="O72" s="43">
        <f t="shared" si="33"/>
        <v>0</v>
      </c>
      <c r="P72" s="44">
        <f t="shared" si="5"/>
        <v>0</v>
      </c>
      <c r="Q72" s="44">
        <f t="shared" si="19"/>
        <v>0</v>
      </c>
      <c r="R72" s="44">
        <f t="shared" si="19"/>
        <v>0</v>
      </c>
      <c r="S72" s="44">
        <f t="shared" si="19"/>
        <v>0</v>
      </c>
      <c r="T72" s="44">
        <f t="shared" si="19"/>
        <v>0</v>
      </c>
      <c r="U72" s="41">
        <f t="shared" si="34"/>
        <v>0</v>
      </c>
      <c r="V72" s="46">
        <v>0</v>
      </c>
      <c r="W72" s="47">
        <v>0</v>
      </c>
      <c r="X72" s="46">
        <v>0</v>
      </c>
      <c r="Y72" s="47">
        <v>0</v>
      </c>
      <c r="Z72" s="45">
        <f t="shared" si="35"/>
        <v>0</v>
      </c>
      <c r="AA72" s="47">
        <v>0</v>
      </c>
      <c r="AB72" s="46">
        <v>0</v>
      </c>
      <c r="AC72" s="47">
        <v>0</v>
      </c>
      <c r="AD72" s="46">
        <v>0</v>
      </c>
      <c r="AE72" s="41">
        <f t="shared" si="36"/>
        <v>0</v>
      </c>
      <c r="AF72" s="46">
        <v>0</v>
      </c>
      <c r="AG72" s="47">
        <v>0</v>
      </c>
      <c r="AH72" s="46">
        <v>0</v>
      </c>
      <c r="AI72" s="47">
        <v>0</v>
      </c>
      <c r="AJ72" s="45">
        <f t="shared" si="37"/>
        <v>0</v>
      </c>
      <c r="AK72" s="47">
        <v>0</v>
      </c>
      <c r="AL72" s="46">
        <v>0</v>
      </c>
      <c r="AM72" s="47">
        <v>0</v>
      </c>
      <c r="AN72" s="48">
        <v>0</v>
      </c>
    </row>
    <row r="73" spans="1:40" ht="14.25" customHeight="1" x14ac:dyDescent="0.2">
      <c r="A73" s="40" t="s">
        <v>315</v>
      </c>
      <c r="B73" s="40">
        <f t="shared" si="38"/>
        <v>2</v>
      </c>
      <c r="C73" s="41">
        <f t="shared" si="38"/>
        <v>19</v>
      </c>
      <c r="D73" s="42">
        <f t="shared" si="6"/>
        <v>3</v>
      </c>
      <c r="E73" s="41">
        <f t="shared" si="39"/>
        <v>2</v>
      </c>
      <c r="F73" s="41">
        <f t="shared" si="39"/>
        <v>19</v>
      </c>
      <c r="G73" s="61">
        <v>1</v>
      </c>
      <c r="H73" s="62">
        <v>9</v>
      </c>
      <c r="I73" s="61">
        <v>1</v>
      </c>
      <c r="J73" s="62">
        <v>10</v>
      </c>
      <c r="K73" s="61">
        <v>0</v>
      </c>
      <c r="L73" s="62">
        <v>0</v>
      </c>
      <c r="M73" s="61">
        <v>0</v>
      </c>
      <c r="N73" s="62">
        <v>0</v>
      </c>
      <c r="O73" s="43">
        <f t="shared" si="33"/>
        <v>3</v>
      </c>
      <c r="P73" s="44">
        <f t="shared" ref="P73:P136" si="40">SUM(Q73:R73)</f>
        <v>3</v>
      </c>
      <c r="Q73" s="44">
        <f t="shared" si="19"/>
        <v>2</v>
      </c>
      <c r="R73" s="44">
        <f t="shared" si="19"/>
        <v>1</v>
      </c>
      <c r="S73" s="44">
        <f t="shared" si="19"/>
        <v>0</v>
      </c>
      <c r="T73" s="44">
        <f t="shared" si="19"/>
        <v>0</v>
      </c>
      <c r="U73" s="41">
        <f t="shared" si="34"/>
        <v>2</v>
      </c>
      <c r="V73" s="46">
        <v>2</v>
      </c>
      <c r="W73" s="47">
        <v>0</v>
      </c>
      <c r="X73" s="46">
        <v>0</v>
      </c>
      <c r="Y73" s="47">
        <v>0</v>
      </c>
      <c r="Z73" s="45">
        <f t="shared" si="35"/>
        <v>1</v>
      </c>
      <c r="AA73" s="47">
        <v>0</v>
      </c>
      <c r="AB73" s="46">
        <v>1</v>
      </c>
      <c r="AC73" s="47">
        <v>0</v>
      </c>
      <c r="AD73" s="46">
        <v>0</v>
      </c>
      <c r="AE73" s="41">
        <f t="shared" si="36"/>
        <v>0</v>
      </c>
      <c r="AF73" s="46">
        <v>0</v>
      </c>
      <c r="AG73" s="47">
        <v>0</v>
      </c>
      <c r="AH73" s="46">
        <v>0</v>
      </c>
      <c r="AI73" s="47">
        <v>0</v>
      </c>
      <c r="AJ73" s="45">
        <f t="shared" si="37"/>
        <v>0</v>
      </c>
      <c r="AK73" s="47">
        <v>0</v>
      </c>
      <c r="AL73" s="46">
        <v>0</v>
      </c>
      <c r="AM73" s="47">
        <v>0</v>
      </c>
      <c r="AN73" s="48">
        <v>0</v>
      </c>
    </row>
    <row r="74" spans="1:40" ht="14.25" customHeight="1" x14ac:dyDescent="0.2">
      <c r="A74" s="49" t="s">
        <v>316</v>
      </c>
      <c r="B74" s="40">
        <f t="shared" si="38"/>
        <v>31</v>
      </c>
      <c r="C74" s="41">
        <f t="shared" si="38"/>
        <v>300</v>
      </c>
      <c r="D74" s="42">
        <f t="shared" ref="D74:D137" si="41">O74</f>
        <v>91</v>
      </c>
      <c r="E74" s="41">
        <f t="shared" si="39"/>
        <v>23</v>
      </c>
      <c r="F74" s="41">
        <f t="shared" si="39"/>
        <v>193</v>
      </c>
      <c r="G74" s="61">
        <v>12</v>
      </c>
      <c r="H74" s="62">
        <v>31</v>
      </c>
      <c r="I74" s="61">
        <v>11</v>
      </c>
      <c r="J74" s="62">
        <v>162</v>
      </c>
      <c r="K74" s="61">
        <v>4</v>
      </c>
      <c r="L74" s="62">
        <v>90</v>
      </c>
      <c r="M74" s="61">
        <v>4</v>
      </c>
      <c r="N74" s="62">
        <v>17</v>
      </c>
      <c r="O74" s="43">
        <f t="shared" si="33"/>
        <v>91</v>
      </c>
      <c r="P74" s="44">
        <f t="shared" si="40"/>
        <v>53</v>
      </c>
      <c r="Q74" s="44">
        <f t="shared" si="19"/>
        <v>25</v>
      </c>
      <c r="R74" s="44">
        <f t="shared" si="19"/>
        <v>28</v>
      </c>
      <c r="S74" s="44">
        <f t="shared" si="19"/>
        <v>37</v>
      </c>
      <c r="T74" s="44">
        <f t="shared" si="19"/>
        <v>1</v>
      </c>
      <c r="U74" s="41">
        <f t="shared" si="34"/>
        <v>23</v>
      </c>
      <c r="V74" s="46">
        <v>21</v>
      </c>
      <c r="W74" s="47">
        <v>2</v>
      </c>
      <c r="X74" s="46">
        <v>0</v>
      </c>
      <c r="Y74" s="47">
        <v>0</v>
      </c>
      <c r="Z74" s="45">
        <f t="shared" si="35"/>
        <v>22</v>
      </c>
      <c r="AA74" s="47">
        <v>0</v>
      </c>
      <c r="AB74" s="46">
        <v>21</v>
      </c>
      <c r="AC74" s="47">
        <v>0</v>
      </c>
      <c r="AD74" s="46">
        <v>1</v>
      </c>
      <c r="AE74" s="41">
        <f t="shared" si="36"/>
        <v>39</v>
      </c>
      <c r="AF74" s="46">
        <v>2</v>
      </c>
      <c r="AG74" s="47">
        <v>0</v>
      </c>
      <c r="AH74" s="46">
        <v>37</v>
      </c>
      <c r="AI74" s="47">
        <v>0</v>
      </c>
      <c r="AJ74" s="45">
        <f t="shared" si="37"/>
        <v>7</v>
      </c>
      <c r="AK74" s="47">
        <v>2</v>
      </c>
      <c r="AL74" s="46">
        <v>5</v>
      </c>
      <c r="AM74" s="47">
        <v>0</v>
      </c>
      <c r="AN74" s="48">
        <v>0</v>
      </c>
    </row>
    <row r="75" spans="1:40" ht="14.25" customHeight="1" x14ac:dyDescent="0.2">
      <c r="A75" s="40" t="s">
        <v>318</v>
      </c>
      <c r="B75" s="40">
        <f t="shared" si="38"/>
        <v>3</v>
      </c>
      <c r="C75" s="41">
        <f t="shared" si="38"/>
        <v>5</v>
      </c>
      <c r="D75" s="42">
        <f t="shared" si="41"/>
        <v>9</v>
      </c>
      <c r="E75" s="41">
        <f t="shared" si="39"/>
        <v>2</v>
      </c>
      <c r="F75" s="41">
        <f t="shared" si="39"/>
        <v>3</v>
      </c>
      <c r="G75" s="61">
        <v>1</v>
      </c>
      <c r="H75" s="62">
        <v>2</v>
      </c>
      <c r="I75" s="61">
        <v>1</v>
      </c>
      <c r="J75" s="62">
        <v>1</v>
      </c>
      <c r="K75" s="61">
        <v>1</v>
      </c>
      <c r="L75" s="62">
        <v>2</v>
      </c>
      <c r="M75" s="61">
        <v>0</v>
      </c>
      <c r="N75" s="62">
        <v>0</v>
      </c>
      <c r="O75" s="43">
        <f t="shared" si="33"/>
        <v>9</v>
      </c>
      <c r="P75" s="44">
        <f t="shared" si="40"/>
        <v>8</v>
      </c>
      <c r="Q75" s="44">
        <f t="shared" si="19"/>
        <v>4</v>
      </c>
      <c r="R75" s="44">
        <f t="shared" si="19"/>
        <v>4</v>
      </c>
      <c r="S75" s="44">
        <f t="shared" si="19"/>
        <v>1</v>
      </c>
      <c r="T75" s="44">
        <f t="shared" si="19"/>
        <v>0</v>
      </c>
      <c r="U75" s="41">
        <f t="shared" si="34"/>
        <v>4</v>
      </c>
      <c r="V75" s="46">
        <v>4</v>
      </c>
      <c r="W75" s="47">
        <v>0</v>
      </c>
      <c r="X75" s="46">
        <v>0</v>
      </c>
      <c r="Y75" s="47">
        <v>0</v>
      </c>
      <c r="Z75" s="45">
        <f t="shared" si="35"/>
        <v>4</v>
      </c>
      <c r="AA75" s="47">
        <v>0</v>
      </c>
      <c r="AB75" s="46">
        <v>4</v>
      </c>
      <c r="AC75" s="47">
        <v>0</v>
      </c>
      <c r="AD75" s="46">
        <v>0</v>
      </c>
      <c r="AE75" s="41">
        <f t="shared" si="36"/>
        <v>1</v>
      </c>
      <c r="AF75" s="46">
        <v>0</v>
      </c>
      <c r="AG75" s="47">
        <v>0</v>
      </c>
      <c r="AH75" s="46">
        <v>1</v>
      </c>
      <c r="AI75" s="47">
        <v>0</v>
      </c>
      <c r="AJ75" s="45">
        <f t="shared" si="37"/>
        <v>0</v>
      </c>
      <c r="AK75" s="47">
        <v>0</v>
      </c>
      <c r="AL75" s="46">
        <v>0</v>
      </c>
      <c r="AM75" s="47">
        <v>0</v>
      </c>
      <c r="AN75" s="48">
        <v>0</v>
      </c>
    </row>
    <row r="76" spans="1:40" ht="14.25" customHeight="1" x14ac:dyDescent="0.2">
      <c r="A76" s="49" t="s">
        <v>317</v>
      </c>
      <c r="B76" s="40">
        <f t="shared" si="38"/>
        <v>17</v>
      </c>
      <c r="C76" s="41">
        <f t="shared" si="38"/>
        <v>6173</v>
      </c>
      <c r="D76" s="42">
        <f t="shared" si="41"/>
        <v>102</v>
      </c>
      <c r="E76" s="41">
        <f t="shared" si="39"/>
        <v>13</v>
      </c>
      <c r="F76" s="41">
        <f t="shared" si="39"/>
        <v>63</v>
      </c>
      <c r="G76" s="61">
        <v>6</v>
      </c>
      <c r="H76" s="62">
        <v>14</v>
      </c>
      <c r="I76" s="61">
        <v>7</v>
      </c>
      <c r="J76" s="62">
        <v>49</v>
      </c>
      <c r="K76" s="61">
        <v>4</v>
      </c>
      <c r="L76" s="62">
        <v>6110</v>
      </c>
      <c r="M76" s="61">
        <v>0</v>
      </c>
      <c r="N76" s="62">
        <v>0</v>
      </c>
      <c r="O76" s="43">
        <f t="shared" si="33"/>
        <v>102</v>
      </c>
      <c r="P76" s="44">
        <f t="shared" si="40"/>
        <v>23</v>
      </c>
      <c r="Q76" s="44">
        <f t="shared" si="19"/>
        <v>13</v>
      </c>
      <c r="R76" s="44">
        <f t="shared" si="19"/>
        <v>10</v>
      </c>
      <c r="S76" s="44">
        <f t="shared" si="19"/>
        <v>79</v>
      </c>
      <c r="T76" s="44">
        <f t="shared" si="19"/>
        <v>0</v>
      </c>
      <c r="U76" s="41">
        <f t="shared" si="34"/>
        <v>15</v>
      </c>
      <c r="V76" s="46">
        <v>12</v>
      </c>
      <c r="W76" s="47">
        <v>0</v>
      </c>
      <c r="X76" s="46">
        <v>3</v>
      </c>
      <c r="Y76" s="47">
        <v>0</v>
      </c>
      <c r="Z76" s="45">
        <f t="shared" si="35"/>
        <v>17</v>
      </c>
      <c r="AA76" s="47">
        <v>1</v>
      </c>
      <c r="AB76" s="46">
        <v>10</v>
      </c>
      <c r="AC76" s="47">
        <v>6</v>
      </c>
      <c r="AD76" s="46">
        <v>0</v>
      </c>
      <c r="AE76" s="41">
        <f t="shared" si="36"/>
        <v>70</v>
      </c>
      <c r="AF76" s="46">
        <v>0</v>
      </c>
      <c r="AG76" s="47">
        <v>0</v>
      </c>
      <c r="AH76" s="46">
        <v>70</v>
      </c>
      <c r="AI76" s="47">
        <v>0</v>
      </c>
      <c r="AJ76" s="45">
        <f t="shared" si="37"/>
        <v>0</v>
      </c>
      <c r="AK76" s="47">
        <v>0</v>
      </c>
      <c r="AL76" s="46">
        <v>0</v>
      </c>
      <c r="AM76" s="47">
        <v>0</v>
      </c>
      <c r="AN76" s="48">
        <v>0</v>
      </c>
    </row>
    <row r="77" spans="1:40" ht="14.25" customHeight="1" x14ac:dyDescent="0.2">
      <c r="A77" s="40" t="s">
        <v>68</v>
      </c>
      <c r="B77" s="40">
        <f t="shared" si="38"/>
        <v>7</v>
      </c>
      <c r="C77" s="41">
        <f t="shared" si="38"/>
        <v>19</v>
      </c>
      <c r="D77" s="42">
        <f t="shared" si="41"/>
        <v>20</v>
      </c>
      <c r="E77" s="41">
        <f t="shared" si="39"/>
        <v>7</v>
      </c>
      <c r="F77" s="41">
        <f t="shared" si="39"/>
        <v>19</v>
      </c>
      <c r="G77" s="61">
        <v>6</v>
      </c>
      <c r="H77" s="62">
        <v>17</v>
      </c>
      <c r="I77" s="61">
        <v>1</v>
      </c>
      <c r="J77" s="62">
        <v>2</v>
      </c>
      <c r="K77" s="61">
        <v>0</v>
      </c>
      <c r="L77" s="62">
        <v>0</v>
      </c>
      <c r="M77" s="61">
        <v>0</v>
      </c>
      <c r="N77" s="62">
        <v>0</v>
      </c>
      <c r="O77" s="43">
        <f t="shared" si="33"/>
        <v>20</v>
      </c>
      <c r="P77" s="44">
        <f t="shared" si="40"/>
        <v>20</v>
      </c>
      <c r="Q77" s="44">
        <f t="shared" si="19"/>
        <v>17</v>
      </c>
      <c r="R77" s="44">
        <f t="shared" si="19"/>
        <v>3</v>
      </c>
      <c r="S77" s="44">
        <f t="shared" si="19"/>
        <v>0</v>
      </c>
      <c r="T77" s="44">
        <f t="shared" si="19"/>
        <v>0</v>
      </c>
      <c r="U77" s="41">
        <f t="shared" si="34"/>
        <v>17</v>
      </c>
      <c r="V77" s="46">
        <v>17</v>
      </c>
      <c r="W77" s="47">
        <v>0</v>
      </c>
      <c r="X77" s="46">
        <v>0</v>
      </c>
      <c r="Y77" s="47">
        <v>0</v>
      </c>
      <c r="Z77" s="45">
        <f t="shared" si="35"/>
        <v>3</v>
      </c>
      <c r="AA77" s="47">
        <v>0</v>
      </c>
      <c r="AB77" s="46">
        <v>3</v>
      </c>
      <c r="AC77" s="47">
        <v>0</v>
      </c>
      <c r="AD77" s="46">
        <v>0</v>
      </c>
      <c r="AE77" s="41">
        <f t="shared" si="36"/>
        <v>0</v>
      </c>
      <c r="AF77" s="46">
        <v>0</v>
      </c>
      <c r="AG77" s="47">
        <v>0</v>
      </c>
      <c r="AH77" s="46">
        <v>0</v>
      </c>
      <c r="AI77" s="47">
        <v>0</v>
      </c>
      <c r="AJ77" s="45">
        <f t="shared" si="37"/>
        <v>0</v>
      </c>
      <c r="AK77" s="47">
        <v>0</v>
      </c>
      <c r="AL77" s="46">
        <v>0</v>
      </c>
      <c r="AM77" s="47">
        <v>0</v>
      </c>
      <c r="AN77" s="48">
        <v>0</v>
      </c>
    </row>
    <row r="78" spans="1:40" ht="14.25" customHeight="1" x14ac:dyDescent="0.2">
      <c r="A78" s="49" t="s">
        <v>319</v>
      </c>
      <c r="B78" s="40">
        <f t="shared" si="38"/>
        <v>14</v>
      </c>
      <c r="C78" s="41">
        <f t="shared" si="38"/>
        <v>561</v>
      </c>
      <c r="D78" s="42">
        <f t="shared" si="41"/>
        <v>43</v>
      </c>
      <c r="E78" s="41">
        <f t="shared" si="39"/>
        <v>13</v>
      </c>
      <c r="F78" s="41">
        <f t="shared" si="39"/>
        <v>62</v>
      </c>
      <c r="G78" s="61">
        <v>8</v>
      </c>
      <c r="H78" s="62">
        <v>27</v>
      </c>
      <c r="I78" s="61">
        <v>5</v>
      </c>
      <c r="J78" s="62">
        <v>35</v>
      </c>
      <c r="K78" s="61">
        <v>1</v>
      </c>
      <c r="L78" s="62">
        <v>499</v>
      </c>
      <c r="M78" s="61">
        <v>0</v>
      </c>
      <c r="N78" s="62">
        <v>0</v>
      </c>
      <c r="O78" s="43">
        <f t="shared" si="33"/>
        <v>43</v>
      </c>
      <c r="P78" s="44">
        <f t="shared" si="40"/>
        <v>37</v>
      </c>
      <c r="Q78" s="44">
        <f t="shared" si="19"/>
        <v>30</v>
      </c>
      <c r="R78" s="44">
        <f t="shared" si="19"/>
        <v>7</v>
      </c>
      <c r="S78" s="44">
        <f t="shared" si="19"/>
        <v>6</v>
      </c>
      <c r="T78" s="44">
        <f t="shared" si="19"/>
        <v>0</v>
      </c>
      <c r="U78" s="41">
        <f t="shared" si="34"/>
        <v>16</v>
      </c>
      <c r="V78" s="46">
        <v>16</v>
      </c>
      <c r="W78" s="47">
        <v>0</v>
      </c>
      <c r="X78" s="46">
        <v>0</v>
      </c>
      <c r="Y78" s="47">
        <v>0</v>
      </c>
      <c r="Z78" s="45">
        <f t="shared" si="35"/>
        <v>21</v>
      </c>
      <c r="AA78" s="47">
        <v>14</v>
      </c>
      <c r="AB78" s="46">
        <v>7</v>
      </c>
      <c r="AC78" s="47">
        <v>0</v>
      </c>
      <c r="AD78" s="46">
        <v>0</v>
      </c>
      <c r="AE78" s="41">
        <f t="shared" si="36"/>
        <v>6</v>
      </c>
      <c r="AF78" s="46">
        <v>0</v>
      </c>
      <c r="AG78" s="47">
        <v>0</v>
      </c>
      <c r="AH78" s="46">
        <v>6</v>
      </c>
      <c r="AI78" s="47">
        <v>0</v>
      </c>
      <c r="AJ78" s="45">
        <f t="shared" si="37"/>
        <v>0</v>
      </c>
      <c r="AK78" s="47">
        <v>0</v>
      </c>
      <c r="AL78" s="46">
        <v>0</v>
      </c>
      <c r="AM78" s="47">
        <v>0</v>
      </c>
      <c r="AN78" s="48">
        <v>0</v>
      </c>
    </row>
    <row r="79" spans="1:40" ht="14.25" customHeight="1" x14ac:dyDescent="0.2">
      <c r="A79" s="40" t="s">
        <v>320</v>
      </c>
      <c r="B79" s="40">
        <f t="shared" si="38"/>
        <v>8</v>
      </c>
      <c r="C79" s="41">
        <f t="shared" si="38"/>
        <v>2349</v>
      </c>
      <c r="D79" s="42">
        <f t="shared" si="41"/>
        <v>27</v>
      </c>
      <c r="E79" s="41">
        <f t="shared" si="39"/>
        <v>8</v>
      </c>
      <c r="F79" s="41">
        <f t="shared" si="39"/>
        <v>2349</v>
      </c>
      <c r="G79" s="61">
        <v>5</v>
      </c>
      <c r="H79" s="62">
        <v>143</v>
      </c>
      <c r="I79" s="61">
        <v>3</v>
      </c>
      <c r="J79" s="62">
        <v>2206</v>
      </c>
      <c r="K79" s="61">
        <v>0</v>
      </c>
      <c r="L79" s="62">
        <v>0</v>
      </c>
      <c r="M79" s="61">
        <v>0</v>
      </c>
      <c r="N79" s="62">
        <v>0</v>
      </c>
      <c r="O79" s="43">
        <f t="shared" si="33"/>
        <v>27</v>
      </c>
      <c r="P79" s="44">
        <f t="shared" si="40"/>
        <v>27</v>
      </c>
      <c r="Q79" s="44">
        <f t="shared" si="19"/>
        <v>7</v>
      </c>
      <c r="R79" s="44">
        <f t="shared" si="19"/>
        <v>20</v>
      </c>
      <c r="S79" s="44">
        <f t="shared" si="19"/>
        <v>0</v>
      </c>
      <c r="T79" s="44">
        <f t="shared" si="19"/>
        <v>0</v>
      </c>
      <c r="U79" s="41">
        <f t="shared" si="34"/>
        <v>13</v>
      </c>
      <c r="V79" s="46">
        <v>7</v>
      </c>
      <c r="W79" s="47">
        <v>6</v>
      </c>
      <c r="X79" s="46">
        <v>0</v>
      </c>
      <c r="Y79" s="47">
        <v>0</v>
      </c>
      <c r="Z79" s="45">
        <f t="shared" si="35"/>
        <v>14</v>
      </c>
      <c r="AA79" s="47">
        <v>0</v>
      </c>
      <c r="AB79" s="46">
        <v>14</v>
      </c>
      <c r="AC79" s="47">
        <v>0</v>
      </c>
      <c r="AD79" s="46">
        <v>0</v>
      </c>
      <c r="AE79" s="41">
        <f t="shared" si="36"/>
        <v>0</v>
      </c>
      <c r="AF79" s="46">
        <v>0</v>
      </c>
      <c r="AG79" s="47">
        <v>0</v>
      </c>
      <c r="AH79" s="46">
        <v>0</v>
      </c>
      <c r="AI79" s="47">
        <v>0</v>
      </c>
      <c r="AJ79" s="45">
        <f t="shared" si="37"/>
        <v>0</v>
      </c>
      <c r="AK79" s="47">
        <v>0</v>
      </c>
      <c r="AL79" s="46">
        <v>0</v>
      </c>
      <c r="AM79" s="47">
        <v>0</v>
      </c>
      <c r="AN79" s="48">
        <v>0</v>
      </c>
    </row>
    <row r="80" spans="1:40" ht="14.25" customHeight="1" x14ac:dyDescent="0.2">
      <c r="A80" s="49" t="s">
        <v>321</v>
      </c>
      <c r="B80" s="40">
        <f t="shared" si="38"/>
        <v>14</v>
      </c>
      <c r="C80" s="41">
        <f t="shared" si="38"/>
        <v>313</v>
      </c>
      <c r="D80" s="42">
        <f t="shared" si="41"/>
        <v>34</v>
      </c>
      <c r="E80" s="41">
        <f t="shared" si="39"/>
        <v>11</v>
      </c>
      <c r="F80" s="41">
        <f t="shared" si="39"/>
        <v>310</v>
      </c>
      <c r="G80" s="61">
        <v>6</v>
      </c>
      <c r="H80" s="62">
        <v>6</v>
      </c>
      <c r="I80" s="61">
        <v>5</v>
      </c>
      <c r="J80" s="62">
        <v>304</v>
      </c>
      <c r="K80" s="61">
        <v>1</v>
      </c>
      <c r="L80" s="62">
        <v>1</v>
      </c>
      <c r="M80" s="61">
        <v>2</v>
      </c>
      <c r="N80" s="62">
        <v>2</v>
      </c>
      <c r="O80" s="43">
        <f t="shared" si="33"/>
        <v>34</v>
      </c>
      <c r="P80" s="44">
        <f t="shared" si="40"/>
        <v>28</v>
      </c>
      <c r="Q80" s="44">
        <f t="shared" si="19"/>
        <v>14</v>
      </c>
      <c r="R80" s="44">
        <f t="shared" si="19"/>
        <v>14</v>
      </c>
      <c r="S80" s="44">
        <f t="shared" si="19"/>
        <v>6</v>
      </c>
      <c r="T80" s="44">
        <f t="shared" si="19"/>
        <v>0</v>
      </c>
      <c r="U80" s="41">
        <f t="shared" si="34"/>
        <v>12</v>
      </c>
      <c r="V80" s="46">
        <v>12</v>
      </c>
      <c r="W80" s="47">
        <v>0</v>
      </c>
      <c r="X80" s="46">
        <v>0</v>
      </c>
      <c r="Y80" s="47">
        <v>0</v>
      </c>
      <c r="Z80" s="45">
        <f t="shared" si="35"/>
        <v>16</v>
      </c>
      <c r="AA80" s="47">
        <v>0</v>
      </c>
      <c r="AB80" s="46">
        <v>11</v>
      </c>
      <c r="AC80" s="47">
        <v>5</v>
      </c>
      <c r="AD80" s="46">
        <v>0</v>
      </c>
      <c r="AE80" s="41">
        <f t="shared" si="36"/>
        <v>3</v>
      </c>
      <c r="AF80" s="46">
        <v>2</v>
      </c>
      <c r="AG80" s="47">
        <v>0</v>
      </c>
      <c r="AH80" s="46">
        <v>1</v>
      </c>
      <c r="AI80" s="47">
        <v>0</v>
      </c>
      <c r="AJ80" s="45">
        <f t="shared" si="37"/>
        <v>3</v>
      </c>
      <c r="AK80" s="47">
        <v>0</v>
      </c>
      <c r="AL80" s="46">
        <v>3</v>
      </c>
      <c r="AM80" s="47">
        <v>0</v>
      </c>
      <c r="AN80" s="48">
        <v>0</v>
      </c>
    </row>
    <row r="81" spans="1:40" ht="14.25" customHeight="1" x14ac:dyDescent="0.2">
      <c r="A81" s="40" t="s">
        <v>69</v>
      </c>
      <c r="B81" s="40">
        <f t="shared" si="38"/>
        <v>5</v>
      </c>
      <c r="C81" s="41">
        <f t="shared" si="38"/>
        <v>1007</v>
      </c>
      <c r="D81" s="42">
        <f t="shared" si="41"/>
        <v>25</v>
      </c>
      <c r="E81" s="41">
        <f t="shared" si="39"/>
        <v>4</v>
      </c>
      <c r="F81" s="41">
        <f t="shared" si="39"/>
        <v>9</v>
      </c>
      <c r="G81" s="61">
        <v>3</v>
      </c>
      <c r="H81" s="62">
        <v>6</v>
      </c>
      <c r="I81" s="61">
        <v>1</v>
      </c>
      <c r="J81" s="62">
        <v>3</v>
      </c>
      <c r="K81" s="61">
        <v>1</v>
      </c>
      <c r="L81" s="62">
        <v>998</v>
      </c>
      <c r="M81" s="61">
        <v>0</v>
      </c>
      <c r="N81" s="62">
        <v>0</v>
      </c>
      <c r="O81" s="43">
        <f t="shared" si="33"/>
        <v>25</v>
      </c>
      <c r="P81" s="44">
        <f t="shared" si="40"/>
        <v>16</v>
      </c>
      <c r="Q81" s="44">
        <f t="shared" si="19"/>
        <v>15</v>
      </c>
      <c r="R81" s="44">
        <f t="shared" si="19"/>
        <v>1</v>
      </c>
      <c r="S81" s="44">
        <f t="shared" si="19"/>
        <v>9</v>
      </c>
      <c r="T81" s="44">
        <f t="shared" si="19"/>
        <v>0</v>
      </c>
      <c r="U81" s="41">
        <f t="shared" si="34"/>
        <v>15</v>
      </c>
      <c r="V81" s="46">
        <v>15</v>
      </c>
      <c r="W81" s="47">
        <v>0</v>
      </c>
      <c r="X81" s="46">
        <v>0</v>
      </c>
      <c r="Y81" s="47">
        <v>0</v>
      </c>
      <c r="Z81" s="45">
        <f t="shared" si="35"/>
        <v>1</v>
      </c>
      <c r="AA81" s="47">
        <v>0</v>
      </c>
      <c r="AB81" s="46">
        <v>1</v>
      </c>
      <c r="AC81" s="47">
        <v>0</v>
      </c>
      <c r="AD81" s="46">
        <v>0</v>
      </c>
      <c r="AE81" s="41">
        <f t="shared" si="36"/>
        <v>9</v>
      </c>
      <c r="AF81" s="46">
        <v>0</v>
      </c>
      <c r="AG81" s="47">
        <v>0</v>
      </c>
      <c r="AH81" s="46">
        <v>9</v>
      </c>
      <c r="AI81" s="47">
        <v>0</v>
      </c>
      <c r="AJ81" s="45">
        <f t="shared" si="37"/>
        <v>0</v>
      </c>
      <c r="AK81" s="47">
        <v>0</v>
      </c>
      <c r="AL81" s="46">
        <v>0</v>
      </c>
      <c r="AM81" s="47">
        <v>0</v>
      </c>
      <c r="AN81" s="48">
        <v>0</v>
      </c>
    </row>
    <row r="82" spans="1:40" ht="14.25" customHeight="1" x14ac:dyDescent="0.2">
      <c r="A82" s="49" t="s">
        <v>67</v>
      </c>
      <c r="B82" s="40">
        <f t="shared" si="38"/>
        <v>9</v>
      </c>
      <c r="C82" s="41">
        <f t="shared" si="38"/>
        <v>510</v>
      </c>
      <c r="D82" s="42">
        <f t="shared" si="41"/>
        <v>20</v>
      </c>
      <c r="E82" s="41">
        <f t="shared" si="39"/>
        <v>7</v>
      </c>
      <c r="F82" s="41">
        <f t="shared" si="39"/>
        <v>11</v>
      </c>
      <c r="G82" s="61">
        <v>5</v>
      </c>
      <c r="H82" s="62">
        <v>6</v>
      </c>
      <c r="I82" s="61">
        <v>2</v>
      </c>
      <c r="J82" s="62">
        <v>5</v>
      </c>
      <c r="K82" s="61">
        <v>1</v>
      </c>
      <c r="L82" s="62">
        <v>498</v>
      </c>
      <c r="M82" s="61">
        <v>1</v>
      </c>
      <c r="N82" s="62">
        <v>1</v>
      </c>
      <c r="O82" s="43">
        <f t="shared" si="33"/>
        <v>20</v>
      </c>
      <c r="P82" s="44">
        <f t="shared" si="40"/>
        <v>13</v>
      </c>
      <c r="Q82" s="44">
        <f t="shared" si="19"/>
        <v>8</v>
      </c>
      <c r="R82" s="44">
        <f t="shared" si="19"/>
        <v>5</v>
      </c>
      <c r="S82" s="44">
        <f t="shared" si="19"/>
        <v>5</v>
      </c>
      <c r="T82" s="44">
        <f t="shared" si="19"/>
        <v>2</v>
      </c>
      <c r="U82" s="41">
        <f t="shared" si="34"/>
        <v>9</v>
      </c>
      <c r="V82" s="46">
        <v>8</v>
      </c>
      <c r="W82" s="47">
        <v>1</v>
      </c>
      <c r="X82" s="46">
        <v>0</v>
      </c>
      <c r="Y82" s="47">
        <v>0</v>
      </c>
      <c r="Z82" s="45">
        <f t="shared" si="35"/>
        <v>2</v>
      </c>
      <c r="AA82" s="47">
        <v>0</v>
      </c>
      <c r="AB82" s="46">
        <v>2</v>
      </c>
      <c r="AC82" s="47">
        <v>0</v>
      </c>
      <c r="AD82" s="46">
        <v>0</v>
      </c>
      <c r="AE82" s="41">
        <f t="shared" si="36"/>
        <v>5</v>
      </c>
      <c r="AF82" s="46">
        <v>0</v>
      </c>
      <c r="AG82" s="47">
        <v>0</v>
      </c>
      <c r="AH82" s="46">
        <v>5</v>
      </c>
      <c r="AI82" s="47">
        <v>0</v>
      </c>
      <c r="AJ82" s="45">
        <f t="shared" si="37"/>
        <v>4</v>
      </c>
      <c r="AK82" s="47">
        <v>0</v>
      </c>
      <c r="AL82" s="46">
        <v>2</v>
      </c>
      <c r="AM82" s="47">
        <v>0</v>
      </c>
      <c r="AN82" s="48">
        <v>2</v>
      </c>
    </row>
    <row r="83" spans="1:40" ht="14.25" customHeight="1" x14ac:dyDescent="0.2">
      <c r="A83" s="40" t="s">
        <v>75</v>
      </c>
      <c r="B83" s="40">
        <f t="shared" si="38"/>
        <v>3</v>
      </c>
      <c r="C83" s="41">
        <f t="shared" si="38"/>
        <v>7</v>
      </c>
      <c r="D83" s="42">
        <f t="shared" si="41"/>
        <v>6</v>
      </c>
      <c r="E83" s="41">
        <f t="shared" si="39"/>
        <v>2</v>
      </c>
      <c r="F83" s="41">
        <f t="shared" si="39"/>
        <v>3</v>
      </c>
      <c r="G83" s="61">
        <v>1</v>
      </c>
      <c r="H83" s="62">
        <v>1</v>
      </c>
      <c r="I83" s="61">
        <v>1</v>
      </c>
      <c r="J83" s="62">
        <v>2</v>
      </c>
      <c r="K83" s="61">
        <v>0</v>
      </c>
      <c r="L83" s="62">
        <v>0</v>
      </c>
      <c r="M83" s="61">
        <v>1</v>
      </c>
      <c r="N83" s="62">
        <v>4</v>
      </c>
      <c r="O83" s="43">
        <f t="shared" si="33"/>
        <v>6</v>
      </c>
      <c r="P83" s="44">
        <f t="shared" si="40"/>
        <v>6</v>
      </c>
      <c r="Q83" s="44">
        <f t="shared" si="19"/>
        <v>1</v>
      </c>
      <c r="R83" s="44">
        <f t="shared" si="19"/>
        <v>5</v>
      </c>
      <c r="S83" s="44">
        <f t="shared" si="19"/>
        <v>0</v>
      </c>
      <c r="T83" s="44">
        <f t="shared" si="19"/>
        <v>0</v>
      </c>
      <c r="U83" s="41">
        <f t="shared" si="34"/>
        <v>1</v>
      </c>
      <c r="V83" s="46">
        <v>1</v>
      </c>
      <c r="W83" s="47">
        <v>0</v>
      </c>
      <c r="X83" s="46">
        <v>0</v>
      </c>
      <c r="Y83" s="47">
        <v>0</v>
      </c>
      <c r="Z83" s="45">
        <f t="shared" si="35"/>
        <v>4</v>
      </c>
      <c r="AA83" s="47">
        <v>0</v>
      </c>
      <c r="AB83" s="46">
        <v>4</v>
      </c>
      <c r="AC83" s="47">
        <v>0</v>
      </c>
      <c r="AD83" s="46">
        <v>0</v>
      </c>
      <c r="AE83" s="41">
        <f t="shared" si="36"/>
        <v>0</v>
      </c>
      <c r="AF83" s="46">
        <v>0</v>
      </c>
      <c r="AG83" s="47">
        <v>0</v>
      </c>
      <c r="AH83" s="46">
        <v>0</v>
      </c>
      <c r="AI83" s="47">
        <v>0</v>
      </c>
      <c r="AJ83" s="45">
        <f t="shared" si="37"/>
        <v>1</v>
      </c>
      <c r="AK83" s="47">
        <v>0</v>
      </c>
      <c r="AL83" s="46">
        <v>1</v>
      </c>
      <c r="AM83" s="47">
        <v>0</v>
      </c>
      <c r="AN83" s="48">
        <v>0</v>
      </c>
    </row>
    <row r="84" spans="1:40" ht="14.25" customHeight="1" x14ac:dyDescent="0.2">
      <c r="A84" s="49" t="s">
        <v>322</v>
      </c>
      <c r="B84" s="40">
        <f t="shared" si="38"/>
        <v>13</v>
      </c>
      <c r="C84" s="41">
        <f t="shared" si="38"/>
        <v>477</v>
      </c>
      <c r="D84" s="42">
        <f t="shared" si="41"/>
        <v>42</v>
      </c>
      <c r="E84" s="41">
        <f t="shared" si="39"/>
        <v>10</v>
      </c>
      <c r="F84" s="41">
        <f t="shared" si="39"/>
        <v>467</v>
      </c>
      <c r="G84" s="61">
        <v>4</v>
      </c>
      <c r="H84" s="62">
        <v>12</v>
      </c>
      <c r="I84" s="61">
        <v>6</v>
      </c>
      <c r="J84" s="62">
        <v>455</v>
      </c>
      <c r="K84" s="61">
        <v>3</v>
      </c>
      <c r="L84" s="62">
        <v>10</v>
      </c>
      <c r="M84" s="61">
        <v>0</v>
      </c>
      <c r="N84" s="62">
        <v>0</v>
      </c>
      <c r="O84" s="43">
        <f t="shared" si="33"/>
        <v>42</v>
      </c>
      <c r="P84" s="44">
        <f t="shared" si="40"/>
        <v>34</v>
      </c>
      <c r="Q84" s="44">
        <f t="shared" si="19"/>
        <v>4</v>
      </c>
      <c r="R84" s="44">
        <f t="shared" si="19"/>
        <v>30</v>
      </c>
      <c r="S84" s="44">
        <f t="shared" si="19"/>
        <v>8</v>
      </c>
      <c r="T84" s="44">
        <f t="shared" si="19"/>
        <v>0</v>
      </c>
      <c r="U84" s="41">
        <f t="shared" si="34"/>
        <v>5</v>
      </c>
      <c r="V84" s="46">
        <v>4</v>
      </c>
      <c r="W84" s="47">
        <v>0</v>
      </c>
      <c r="X84" s="46">
        <v>1</v>
      </c>
      <c r="Y84" s="47">
        <v>0</v>
      </c>
      <c r="Z84" s="45">
        <f t="shared" si="35"/>
        <v>30</v>
      </c>
      <c r="AA84" s="47">
        <v>0</v>
      </c>
      <c r="AB84" s="46">
        <v>30</v>
      </c>
      <c r="AC84" s="47">
        <v>0</v>
      </c>
      <c r="AD84" s="46">
        <v>0</v>
      </c>
      <c r="AE84" s="41">
        <f t="shared" si="36"/>
        <v>7</v>
      </c>
      <c r="AF84" s="46">
        <v>0</v>
      </c>
      <c r="AG84" s="47">
        <v>0</v>
      </c>
      <c r="AH84" s="46">
        <v>7</v>
      </c>
      <c r="AI84" s="47">
        <v>0</v>
      </c>
      <c r="AJ84" s="45">
        <f t="shared" si="37"/>
        <v>0</v>
      </c>
      <c r="AK84" s="47">
        <v>0</v>
      </c>
      <c r="AL84" s="46">
        <v>0</v>
      </c>
      <c r="AM84" s="47">
        <v>0</v>
      </c>
      <c r="AN84" s="48">
        <v>0</v>
      </c>
    </row>
    <row r="85" spans="1:40" ht="14.25" customHeight="1" x14ac:dyDescent="0.2">
      <c r="A85" s="40" t="s">
        <v>323</v>
      </c>
      <c r="B85" s="40">
        <f t="shared" si="38"/>
        <v>1</v>
      </c>
      <c r="C85" s="41">
        <f t="shared" si="38"/>
        <v>3</v>
      </c>
      <c r="D85" s="42">
        <f t="shared" si="41"/>
        <v>3</v>
      </c>
      <c r="E85" s="41">
        <f t="shared" si="39"/>
        <v>0</v>
      </c>
      <c r="F85" s="41">
        <f t="shared" si="39"/>
        <v>0</v>
      </c>
      <c r="G85" s="61">
        <v>0</v>
      </c>
      <c r="H85" s="62">
        <v>0</v>
      </c>
      <c r="I85" s="61">
        <v>0</v>
      </c>
      <c r="J85" s="62">
        <v>0</v>
      </c>
      <c r="K85" s="61">
        <v>0</v>
      </c>
      <c r="L85" s="62">
        <v>0</v>
      </c>
      <c r="M85" s="61">
        <v>1</v>
      </c>
      <c r="N85" s="62">
        <v>3</v>
      </c>
      <c r="O85" s="43">
        <f>U85+Z85+AE85+AJ85</f>
        <v>3</v>
      </c>
      <c r="P85" s="44">
        <f t="shared" si="40"/>
        <v>3</v>
      </c>
      <c r="Q85" s="44">
        <f t="shared" si="19"/>
        <v>0</v>
      </c>
      <c r="R85" s="44">
        <f t="shared" si="19"/>
        <v>3</v>
      </c>
      <c r="S85" s="44">
        <f t="shared" si="19"/>
        <v>0</v>
      </c>
      <c r="T85" s="44">
        <f t="shared" si="19"/>
        <v>0</v>
      </c>
      <c r="U85" s="41">
        <f t="shared" si="34"/>
        <v>0</v>
      </c>
      <c r="V85" s="46">
        <v>0</v>
      </c>
      <c r="W85" s="47">
        <v>0</v>
      </c>
      <c r="X85" s="46">
        <v>0</v>
      </c>
      <c r="Y85" s="47">
        <v>0</v>
      </c>
      <c r="Z85" s="45">
        <f t="shared" si="35"/>
        <v>0</v>
      </c>
      <c r="AA85" s="47">
        <v>0</v>
      </c>
      <c r="AB85" s="46">
        <v>0</v>
      </c>
      <c r="AC85" s="47">
        <v>0</v>
      </c>
      <c r="AD85" s="46">
        <v>0</v>
      </c>
      <c r="AE85" s="41">
        <f t="shared" si="36"/>
        <v>0</v>
      </c>
      <c r="AF85" s="46">
        <v>0</v>
      </c>
      <c r="AG85" s="47">
        <v>0</v>
      </c>
      <c r="AH85" s="46">
        <v>0</v>
      </c>
      <c r="AI85" s="47">
        <v>0</v>
      </c>
      <c r="AJ85" s="45">
        <f t="shared" si="37"/>
        <v>3</v>
      </c>
      <c r="AK85" s="47">
        <v>0</v>
      </c>
      <c r="AL85" s="46">
        <v>3</v>
      </c>
      <c r="AM85" s="47">
        <v>0</v>
      </c>
      <c r="AN85" s="48">
        <v>0</v>
      </c>
    </row>
    <row r="86" spans="1:40" ht="14.25" customHeight="1" x14ac:dyDescent="0.2">
      <c r="A86" s="40" t="s">
        <v>324</v>
      </c>
      <c r="B86" s="40">
        <f t="shared" si="38"/>
        <v>1</v>
      </c>
      <c r="C86" s="41">
        <f t="shared" si="38"/>
        <v>19</v>
      </c>
      <c r="D86" s="42">
        <f t="shared" si="41"/>
        <v>7</v>
      </c>
      <c r="E86" s="41">
        <f t="shared" si="39"/>
        <v>1</v>
      </c>
      <c r="F86" s="41">
        <f t="shared" si="39"/>
        <v>19</v>
      </c>
      <c r="G86" s="61">
        <v>1</v>
      </c>
      <c r="H86" s="62">
        <v>19</v>
      </c>
      <c r="I86" s="61">
        <v>0</v>
      </c>
      <c r="J86" s="62">
        <v>0</v>
      </c>
      <c r="K86" s="61">
        <v>0</v>
      </c>
      <c r="L86" s="62">
        <v>0</v>
      </c>
      <c r="M86" s="61">
        <v>0</v>
      </c>
      <c r="N86" s="62">
        <v>0</v>
      </c>
      <c r="O86" s="43">
        <f t="shared" si="33"/>
        <v>7</v>
      </c>
      <c r="P86" s="44">
        <f t="shared" si="40"/>
        <v>7</v>
      </c>
      <c r="Q86" s="44">
        <f t="shared" si="19"/>
        <v>7</v>
      </c>
      <c r="R86" s="44">
        <f t="shared" si="19"/>
        <v>0</v>
      </c>
      <c r="S86" s="44">
        <f t="shared" si="19"/>
        <v>0</v>
      </c>
      <c r="T86" s="44">
        <f t="shared" si="19"/>
        <v>0</v>
      </c>
      <c r="U86" s="41">
        <f t="shared" si="34"/>
        <v>7</v>
      </c>
      <c r="V86" s="46">
        <v>7</v>
      </c>
      <c r="W86" s="47">
        <v>0</v>
      </c>
      <c r="X86" s="46">
        <v>0</v>
      </c>
      <c r="Y86" s="47">
        <v>0</v>
      </c>
      <c r="Z86" s="45">
        <f t="shared" si="35"/>
        <v>0</v>
      </c>
      <c r="AA86" s="47">
        <v>0</v>
      </c>
      <c r="AB86" s="46">
        <v>0</v>
      </c>
      <c r="AC86" s="47">
        <v>0</v>
      </c>
      <c r="AD86" s="46">
        <v>0</v>
      </c>
      <c r="AE86" s="41">
        <f t="shared" si="36"/>
        <v>0</v>
      </c>
      <c r="AF86" s="46">
        <v>0</v>
      </c>
      <c r="AG86" s="47">
        <v>0</v>
      </c>
      <c r="AH86" s="46">
        <v>0</v>
      </c>
      <c r="AI86" s="47">
        <v>0</v>
      </c>
      <c r="AJ86" s="45">
        <f t="shared" si="37"/>
        <v>0</v>
      </c>
      <c r="AK86" s="47">
        <v>0</v>
      </c>
      <c r="AL86" s="46">
        <v>0</v>
      </c>
      <c r="AM86" s="47">
        <v>0</v>
      </c>
      <c r="AN86" s="48">
        <v>0</v>
      </c>
    </row>
    <row r="87" spans="1:40" ht="14.25" customHeight="1" x14ac:dyDescent="0.2">
      <c r="A87" s="19" t="s">
        <v>325</v>
      </c>
      <c r="B87" s="40">
        <f t="shared" si="38"/>
        <v>7</v>
      </c>
      <c r="C87" s="41">
        <f t="shared" si="38"/>
        <v>39</v>
      </c>
      <c r="D87" s="42">
        <f t="shared" si="41"/>
        <v>25</v>
      </c>
      <c r="E87" s="51">
        <f t="shared" si="39"/>
        <v>6</v>
      </c>
      <c r="F87" s="51">
        <f t="shared" si="39"/>
        <v>35</v>
      </c>
      <c r="G87" s="287">
        <v>3</v>
      </c>
      <c r="H87" s="288">
        <v>26</v>
      </c>
      <c r="I87" s="287">
        <v>3</v>
      </c>
      <c r="J87" s="288">
        <v>9</v>
      </c>
      <c r="K87" s="287">
        <v>1</v>
      </c>
      <c r="L87" s="288">
        <v>4</v>
      </c>
      <c r="M87" s="287">
        <v>0</v>
      </c>
      <c r="N87" s="288">
        <v>0</v>
      </c>
      <c r="O87" s="53">
        <f>U87+Z87+AE87+AJ87</f>
        <v>25</v>
      </c>
      <c r="P87" s="44">
        <f t="shared" si="40"/>
        <v>10</v>
      </c>
      <c r="Q87" s="54">
        <f t="shared" si="19"/>
        <v>7</v>
      </c>
      <c r="R87" s="54">
        <f t="shared" si="19"/>
        <v>3</v>
      </c>
      <c r="S87" s="54">
        <f t="shared" si="19"/>
        <v>15</v>
      </c>
      <c r="T87" s="54">
        <f t="shared" si="19"/>
        <v>0</v>
      </c>
      <c r="U87" s="51">
        <f>SUM(V87:Y87)</f>
        <v>8</v>
      </c>
      <c r="V87" s="291">
        <v>7</v>
      </c>
      <c r="W87" s="292">
        <v>0</v>
      </c>
      <c r="X87" s="291">
        <v>1</v>
      </c>
      <c r="Y87" s="292">
        <v>0</v>
      </c>
      <c r="Z87" s="55">
        <f>SUM(AA87:AD87)</f>
        <v>7</v>
      </c>
      <c r="AA87" s="292">
        <v>0</v>
      </c>
      <c r="AB87" s="291">
        <v>3</v>
      </c>
      <c r="AC87" s="292">
        <v>4</v>
      </c>
      <c r="AD87" s="291">
        <v>0</v>
      </c>
      <c r="AE87" s="51">
        <f>SUM(AF87:AI87)</f>
        <v>10</v>
      </c>
      <c r="AF87" s="291">
        <v>0</v>
      </c>
      <c r="AG87" s="292">
        <v>0</v>
      </c>
      <c r="AH87" s="291">
        <v>10</v>
      </c>
      <c r="AI87" s="292">
        <v>0</v>
      </c>
      <c r="AJ87" s="55">
        <f>SUM(AK87:AN87)</f>
        <v>0</v>
      </c>
      <c r="AK87" s="292">
        <v>0</v>
      </c>
      <c r="AL87" s="291">
        <v>0</v>
      </c>
      <c r="AM87" s="292">
        <v>0</v>
      </c>
      <c r="AN87" s="293">
        <v>0</v>
      </c>
    </row>
    <row r="88" spans="1:40" s="38" customFormat="1" ht="21.6" x14ac:dyDescent="0.2">
      <c r="A88" s="31" t="s">
        <v>326</v>
      </c>
      <c r="B88" s="11">
        <f t="shared" si="38"/>
        <v>269</v>
      </c>
      <c r="C88" s="32">
        <f t="shared" si="38"/>
        <v>122457</v>
      </c>
      <c r="D88" s="33">
        <f t="shared" si="41"/>
        <v>1172</v>
      </c>
      <c r="E88" s="32">
        <f t="shared" si="39"/>
        <v>204</v>
      </c>
      <c r="F88" s="32">
        <f t="shared" si="39"/>
        <v>92536</v>
      </c>
      <c r="G88" s="34">
        <f t="shared" ref="G88:N88" si="42">SUM(G89:G109)</f>
        <v>91</v>
      </c>
      <c r="H88" s="35">
        <f t="shared" si="42"/>
        <v>3519</v>
      </c>
      <c r="I88" s="34">
        <f t="shared" si="42"/>
        <v>113</v>
      </c>
      <c r="J88" s="35">
        <f t="shared" si="42"/>
        <v>89017</v>
      </c>
      <c r="K88" s="34">
        <f t="shared" si="42"/>
        <v>42</v>
      </c>
      <c r="L88" s="35">
        <f t="shared" si="42"/>
        <v>29283</v>
      </c>
      <c r="M88" s="34">
        <f t="shared" si="42"/>
        <v>23</v>
      </c>
      <c r="N88" s="35">
        <f t="shared" si="42"/>
        <v>638</v>
      </c>
      <c r="O88" s="35">
        <f>U88+Z88+AE88+AJ88</f>
        <v>1172</v>
      </c>
      <c r="P88" s="36">
        <f t="shared" si="40"/>
        <v>712</v>
      </c>
      <c r="Q88" s="44">
        <f t="shared" si="19"/>
        <v>248</v>
      </c>
      <c r="R88" s="44">
        <f t="shared" si="19"/>
        <v>464</v>
      </c>
      <c r="S88" s="44">
        <f t="shared" si="19"/>
        <v>457</v>
      </c>
      <c r="T88" s="44">
        <f t="shared" si="19"/>
        <v>3</v>
      </c>
      <c r="U88" s="32">
        <f>SUM(V88:Y88)</f>
        <v>244</v>
      </c>
      <c r="V88" s="36">
        <f>SUM(V89:V109)</f>
        <v>199</v>
      </c>
      <c r="W88" s="32">
        <f>SUM(W89:W109)</f>
        <v>10</v>
      </c>
      <c r="X88" s="36">
        <f>SUM(X89:X109)</f>
        <v>34</v>
      </c>
      <c r="Y88" s="32">
        <f>SUM(Y89:Y109)</f>
        <v>1</v>
      </c>
      <c r="Z88" s="36">
        <f>SUM(AA88:AD88)</f>
        <v>411</v>
      </c>
      <c r="AA88" s="32">
        <f>SUM(AA89:AA109)</f>
        <v>38</v>
      </c>
      <c r="AB88" s="36">
        <f>SUM(AB89:AB109)</f>
        <v>312</v>
      </c>
      <c r="AC88" s="32">
        <f>SUM(AC89:AC109)</f>
        <v>59</v>
      </c>
      <c r="AD88" s="36">
        <f>SUM(AD89:AD109)</f>
        <v>2</v>
      </c>
      <c r="AE88" s="32">
        <f>SUM(AF88:AI88)</f>
        <v>485</v>
      </c>
      <c r="AF88" s="36">
        <f>SUM(AF89:AF109)</f>
        <v>9</v>
      </c>
      <c r="AG88" s="32">
        <f>SUM(AG89:AG109)</f>
        <v>113</v>
      </c>
      <c r="AH88" s="36">
        <f>SUM(AH89:AH109)</f>
        <v>363</v>
      </c>
      <c r="AI88" s="32">
        <f>SUM(AI89:AI109)</f>
        <v>0</v>
      </c>
      <c r="AJ88" s="36">
        <f>SUM(AK88:AN88)</f>
        <v>32</v>
      </c>
      <c r="AK88" s="32">
        <f>SUM(AK89:AK109)</f>
        <v>2</v>
      </c>
      <c r="AL88" s="36">
        <f>SUM(AL89:AL109)</f>
        <v>29</v>
      </c>
      <c r="AM88" s="32">
        <f>SUM(AM89:AM109)</f>
        <v>1</v>
      </c>
      <c r="AN88" s="37">
        <f>SUM(AN89:AN109)</f>
        <v>0</v>
      </c>
    </row>
    <row r="89" spans="1:40" ht="14.25" customHeight="1" x14ac:dyDescent="0.2">
      <c r="A89" s="39" t="s">
        <v>60</v>
      </c>
      <c r="B89" s="40">
        <f t="shared" si="38"/>
        <v>2</v>
      </c>
      <c r="C89" s="41">
        <f t="shared" si="38"/>
        <v>3485</v>
      </c>
      <c r="D89" s="42">
        <f t="shared" si="41"/>
        <v>99</v>
      </c>
      <c r="E89" s="41">
        <f t="shared" si="39"/>
        <v>0</v>
      </c>
      <c r="F89" s="41">
        <f t="shared" si="39"/>
        <v>0</v>
      </c>
      <c r="G89" s="61">
        <v>0</v>
      </c>
      <c r="H89" s="62">
        <v>0</v>
      </c>
      <c r="I89" s="61">
        <v>0</v>
      </c>
      <c r="J89" s="62">
        <v>0</v>
      </c>
      <c r="K89" s="61">
        <v>1</v>
      </c>
      <c r="L89" s="62">
        <v>3136</v>
      </c>
      <c r="M89" s="61">
        <v>1</v>
      </c>
      <c r="N89" s="62">
        <v>349</v>
      </c>
      <c r="O89" s="43">
        <f>U89+Z89+AE89+AJ89</f>
        <v>99</v>
      </c>
      <c r="P89" s="44">
        <f t="shared" si="40"/>
        <v>22</v>
      </c>
      <c r="Q89" s="44">
        <f t="shared" si="19"/>
        <v>0</v>
      </c>
      <c r="R89" s="44">
        <f t="shared" si="19"/>
        <v>22</v>
      </c>
      <c r="S89" s="44">
        <f t="shared" si="19"/>
        <v>77</v>
      </c>
      <c r="T89" s="44">
        <f t="shared" si="19"/>
        <v>0</v>
      </c>
      <c r="U89" s="41">
        <f>SUM(V89:Y89)</f>
        <v>0</v>
      </c>
      <c r="V89" s="46">
        <v>0</v>
      </c>
      <c r="W89" s="47">
        <v>0</v>
      </c>
      <c r="X89" s="46">
        <v>0</v>
      </c>
      <c r="Y89" s="47">
        <v>0</v>
      </c>
      <c r="Z89" s="45">
        <f>SUM(AA89:AD89)</f>
        <v>0</v>
      </c>
      <c r="AA89" s="47">
        <v>0</v>
      </c>
      <c r="AB89" s="46">
        <v>0</v>
      </c>
      <c r="AC89" s="47">
        <v>0</v>
      </c>
      <c r="AD89" s="46">
        <v>0</v>
      </c>
      <c r="AE89" s="41">
        <f>SUM(AF89:AI89)</f>
        <v>77</v>
      </c>
      <c r="AF89" s="46">
        <v>0</v>
      </c>
      <c r="AG89" s="47">
        <v>0</v>
      </c>
      <c r="AH89" s="46">
        <v>77</v>
      </c>
      <c r="AI89" s="47">
        <v>0</v>
      </c>
      <c r="AJ89" s="45">
        <f>SUM(AK89:AN89)</f>
        <v>22</v>
      </c>
      <c r="AK89" s="47">
        <v>0</v>
      </c>
      <c r="AL89" s="46">
        <v>22</v>
      </c>
      <c r="AM89" s="47">
        <v>0</v>
      </c>
      <c r="AN89" s="48">
        <v>0</v>
      </c>
    </row>
    <row r="90" spans="1:40" ht="14.25" customHeight="1" x14ac:dyDescent="0.2">
      <c r="A90" s="49" t="s">
        <v>327</v>
      </c>
      <c r="B90" s="40">
        <f t="shared" si="38"/>
        <v>25</v>
      </c>
      <c r="C90" s="41">
        <f t="shared" si="38"/>
        <v>1914</v>
      </c>
      <c r="D90" s="42">
        <f t="shared" si="41"/>
        <v>171</v>
      </c>
      <c r="E90" s="41">
        <f t="shared" si="39"/>
        <v>24</v>
      </c>
      <c r="F90" s="41">
        <f t="shared" si="39"/>
        <v>1646</v>
      </c>
      <c r="G90" s="61">
        <v>11</v>
      </c>
      <c r="H90" s="62">
        <v>25</v>
      </c>
      <c r="I90" s="61">
        <v>13</v>
      </c>
      <c r="J90" s="62">
        <v>1621</v>
      </c>
      <c r="K90" s="61">
        <v>1</v>
      </c>
      <c r="L90" s="62">
        <v>268</v>
      </c>
      <c r="M90" s="61">
        <v>0</v>
      </c>
      <c r="N90" s="62">
        <v>0</v>
      </c>
      <c r="O90" s="43">
        <f t="shared" ref="O90:O107" si="43">U90+Z90+AE90+AJ90</f>
        <v>171</v>
      </c>
      <c r="P90" s="44">
        <f t="shared" si="40"/>
        <v>163</v>
      </c>
      <c r="Q90" s="44">
        <f t="shared" si="19"/>
        <v>41</v>
      </c>
      <c r="R90" s="44">
        <f t="shared" si="19"/>
        <v>122</v>
      </c>
      <c r="S90" s="44">
        <f t="shared" si="19"/>
        <v>7</v>
      </c>
      <c r="T90" s="44">
        <f t="shared" si="19"/>
        <v>1</v>
      </c>
      <c r="U90" s="41">
        <f t="shared" ref="U90:U108" si="44">SUM(V90:Y90)</f>
        <v>31</v>
      </c>
      <c r="V90" s="46">
        <v>26</v>
      </c>
      <c r="W90" s="47">
        <v>0</v>
      </c>
      <c r="X90" s="46">
        <v>4</v>
      </c>
      <c r="Y90" s="47">
        <v>1</v>
      </c>
      <c r="Z90" s="45">
        <f t="shared" ref="Z90:Z108" si="45">SUM(AA90:AD90)</f>
        <v>49</v>
      </c>
      <c r="AA90" s="47">
        <v>15</v>
      </c>
      <c r="AB90" s="46">
        <v>31</v>
      </c>
      <c r="AC90" s="47">
        <v>3</v>
      </c>
      <c r="AD90" s="46">
        <v>0</v>
      </c>
      <c r="AE90" s="41">
        <f t="shared" ref="AE90:AE108" si="46">SUM(AF90:AI90)</f>
        <v>91</v>
      </c>
      <c r="AF90" s="46">
        <v>0</v>
      </c>
      <c r="AG90" s="47">
        <v>91</v>
      </c>
      <c r="AH90" s="46">
        <v>0</v>
      </c>
      <c r="AI90" s="47">
        <v>0</v>
      </c>
      <c r="AJ90" s="45">
        <f t="shared" ref="AJ90:AJ107" si="47">SUM(AK90:AN90)</f>
        <v>0</v>
      </c>
      <c r="AK90" s="47">
        <v>0</v>
      </c>
      <c r="AL90" s="46">
        <v>0</v>
      </c>
      <c r="AM90" s="47">
        <v>0</v>
      </c>
      <c r="AN90" s="48">
        <v>0</v>
      </c>
    </row>
    <row r="91" spans="1:40" ht="14.25" customHeight="1" x14ac:dyDescent="0.2">
      <c r="A91" s="40" t="s">
        <v>328</v>
      </c>
      <c r="B91" s="40">
        <f t="shared" si="38"/>
        <v>5</v>
      </c>
      <c r="C91" s="41">
        <f t="shared" si="38"/>
        <v>11</v>
      </c>
      <c r="D91" s="42">
        <f t="shared" si="41"/>
        <v>9</v>
      </c>
      <c r="E91" s="41">
        <f t="shared" si="39"/>
        <v>5</v>
      </c>
      <c r="F91" s="41">
        <f t="shared" si="39"/>
        <v>11</v>
      </c>
      <c r="G91" s="61">
        <v>4</v>
      </c>
      <c r="H91" s="62">
        <v>10</v>
      </c>
      <c r="I91" s="61">
        <v>1</v>
      </c>
      <c r="J91" s="62">
        <v>1</v>
      </c>
      <c r="K91" s="61">
        <v>0</v>
      </c>
      <c r="L91" s="62">
        <v>0</v>
      </c>
      <c r="M91" s="61">
        <v>0</v>
      </c>
      <c r="N91" s="62">
        <v>0</v>
      </c>
      <c r="O91" s="43">
        <f t="shared" si="43"/>
        <v>9</v>
      </c>
      <c r="P91" s="44">
        <f t="shared" si="40"/>
        <v>9</v>
      </c>
      <c r="Q91" s="44">
        <f t="shared" si="19"/>
        <v>8</v>
      </c>
      <c r="R91" s="44">
        <f t="shared" si="19"/>
        <v>1</v>
      </c>
      <c r="S91" s="44">
        <f t="shared" si="19"/>
        <v>0</v>
      </c>
      <c r="T91" s="44">
        <f t="shared" si="19"/>
        <v>0</v>
      </c>
      <c r="U91" s="41">
        <f t="shared" si="44"/>
        <v>8</v>
      </c>
      <c r="V91" s="46">
        <v>8</v>
      </c>
      <c r="W91" s="47">
        <v>0</v>
      </c>
      <c r="X91" s="46">
        <v>0</v>
      </c>
      <c r="Y91" s="47">
        <v>0</v>
      </c>
      <c r="Z91" s="45">
        <f t="shared" si="45"/>
        <v>1</v>
      </c>
      <c r="AA91" s="47">
        <v>0</v>
      </c>
      <c r="AB91" s="46">
        <v>1</v>
      </c>
      <c r="AC91" s="47">
        <v>0</v>
      </c>
      <c r="AD91" s="46">
        <v>0</v>
      </c>
      <c r="AE91" s="41">
        <f t="shared" si="46"/>
        <v>0</v>
      </c>
      <c r="AF91" s="46">
        <v>0</v>
      </c>
      <c r="AG91" s="47">
        <v>0</v>
      </c>
      <c r="AH91" s="46">
        <v>0</v>
      </c>
      <c r="AI91" s="47">
        <v>0</v>
      </c>
      <c r="AJ91" s="45">
        <f t="shared" si="47"/>
        <v>0</v>
      </c>
      <c r="AK91" s="47">
        <v>0</v>
      </c>
      <c r="AL91" s="46">
        <v>0</v>
      </c>
      <c r="AM91" s="47">
        <v>0</v>
      </c>
      <c r="AN91" s="48">
        <v>0</v>
      </c>
    </row>
    <row r="92" spans="1:40" ht="14.25" customHeight="1" x14ac:dyDescent="0.2">
      <c r="A92" s="40" t="s">
        <v>329</v>
      </c>
      <c r="B92" s="40">
        <f t="shared" si="38"/>
        <v>9</v>
      </c>
      <c r="C92" s="41">
        <f t="shared" si="38"/>
        <v>1218</v>
      </c>
      <c r="D92" s="42">
        <f t="shared" si="41"/>
        <v>36</v>
      </c>
      <c r="E92" s="41">
        <f t="shared" si="39"/>
        <v>5</v>
      </c>
      <c r="F92" s="41">
        <f t="shared" si="39"/>
        <v>1005</v>
      </c>
      <c r="G92" s="61">
        <v>2</v>
      </c>
      <c r="H92" s="62">
        <v>4</v>
      </c>
      <c r="I92" s="61">
        <v>3</v>
      </c>
      <c r="J92" s="62">
        <v>1001</v>
      </c>
      <c r="K92" s="61">
        <v>2</v>
      </c>
      <c r="L92" s="62">
        <v>199</v>
      </c>
      <c r="M92" s="61">
        <v>2</v>
      </c>
      <c r="N92" s="62">
        <v>14</v>
      </c>
      <c r="O92" s="43">
        <f t="shared" si="43"/>
        <v>36</v>
      </c>
      <c r="P92" s="44">
        <f t="shared" si="40"/>
        <v>33</v>
      </c>
      <c r="Q92" s="44">
        <f t="shared" si="19"/>
        <v>4</v>
      </c>
      <c r="R92" s="44">
        <f t="shared" si="19"/>
        <v>29</v>
      </c>
      <c r="S92" s="44">
        <f t="shared" si="19"/>
        <v>3</v>
      </c>
      <c r="T92" s="44">
        <f t="shared" si="19"/>
        <v>0</v>
      </c>
      <c r="U92" s="41">
        <f t="shared" si="44"/>
        <v>4</v>
      </c>
      <c r="V92" s="46">
        <v>4</v>
      </c>
      <c r="W92" s="47">
        <v>0</v>
      </c>
      <c r="X92" s="46">
        <v>0</v>
      </c>
      <c r="Y92" s="47">
        <v>0</v>
      </c>
      <c r="Z92" s="45">
        <f t="shared" si="45"/>
        <v>11</v>
      </c>
      <c r="AA92" s="47">
        <v>0</v>
      </c>
      <c r="AB92" s="46">
        <v>11</v>
      </c>
      <c r="AC92" s="47">
        <v>0</v>
      </c>
      <c r="AD92" s="46">
        <v>0</v>
      </c>
      <c r="AE92" s="41">
        <f t="shared" si="46"/>
        <v>21</v>
      </c>
      <c r="AF92" s="46">
        <v>0</v>
      </c>
      <c r="AG92" s="47">
        <v>18</v>
      </c>
      <c r="AH92" s="46">
        <v>3</v>
      </c>
      <c r="AI92" s="47">
        <v>0</v>
      </c>
      <c r="AJ92" s="45">
        <f t="shared" si="47"/>
        <v>0</v>
      </c>
      <c r="AK92" s="47">
        <v>0</v>
      </c>
      <c r="AL92" s="46">
        <v>0</v>
      </c>
      <c r="AM92" s="47">
        <v>0</v>
      </c>
      <c r="AN92" s="48">
        <v>0</v>
      </c>
    </row>
    <row r="93" spans="1:40" ht="14.25" customHeight="1" x14ac:dyDescent="0.2">
      <c r="A93" s="49" t="s">
        <v>330</v>
      </c>
      <c r="B93" s="40">
        <f t="shared" si="38"/>
        <v>12</v>
      </c>
      <c r="C93" s="41">
        <f t="shared" si="38"/>
        <v>61351</v>
      </c>
      <c r="D93" s="42">
        <f t="shared" si="41"/>
        <v>95</v>
      </c>
      <c r="E93" s="41">
        <f t="shared" si="39"/>
        <v>10</v>
      </c>
      <c r="F93" s="41">
        <f t="shared" si="39"/>
        <v>61154</v>
      </c>
      <c r="G93" s="61">
        <v>4</v>
      </c>
      <c r="H93" s="62">
        <v>44</v>
      </c>
      <c r="I93" s="61">
        <v>6</v>
      </c>
      <c r="J93" s="62">
        <v>61110</v>
      </c>
      <c r="K93" s="61">
        <v>2</v>
      </c>
      <c r="L93" s="62">
        <v>197</v>
      </c>
      <c r="M93" s="61">
        <v>0</v>
      </c>
      <c r="N93" s="62">
        <v>0</v>
      </c>
      <c r="O93" s="43">
        <f t="shared" si="43"/>
        <v>95</v>
      </c>
      <c r="P93" s="44">
        <f t="shared" si="40"/>
        <v>69</v>
      </c>
      <c r="Q93" s="44">
        <f t="shared" si="19"/>
        <v>12</v>
      </c>
      <c r="R93" s="44">
        <f t="shared" si="19"/>
        <v>57</v>
      </c>
      <c r="S93" s="44">
        <f t="shared" si="19"/>
        <v>26</v>
      </c>
      <c r="T93" s="44">
        <f t="shared" si="19"/>
        <v>0</v>
      </c>
      <c r="U93" s="41">
        <f t="shared" si="44"/>
        <v>15</v>
      </c>
      <c r="V93" s="46">
        <v>12</v>
      </c>
      <c r="W93" s="47">
        <v>0</v>
      </c>
      <c r="X93" s="46">
        <v>3</v>
      </c>
      <c r="Y93" s="47">
        <v>0</v>
      </c>
      <c r="Z93" s="45">
        <f t="shared" si="45"/>
        <v>57</v>
      </c>
      <c r="AA93" s="47">
        <v>0</v>
      </c>
      <c r="AB93" s="46">
        <v>57</v>
      </c>
      <c r="AC93" s="47">
        <v>0</v>
      </c>
      <c r="AD93" s="46">
        <v>0</v>
      </c>
      <c r="AE93" s="41">
        <f t="shared" si="46"/>
        <v>23</v>
      </c>
      <c r="AF93" s="46">
        <v>0</v>
      </c>
      <c r="AG93" s="47">
        <v>0</v>
      </c>
      <c r="AH93" s="46">
        <v>23</v>
      </c>
      <c r="AI93" s="47">
        <v>0</v>
      </c>
      <c r="AJ93" s="45">
        <f t="shared" si="47"/>
        <v>0</v>
      </c>
      <c r="AK93" s="47">
        <v>0</v>
      </c>
      <c r="AL93" s="46">
        <v>0</v>
      </c>
      <c r="AM93" s="47">
        <v>0</v>
      </c>
      <c r="AN93" s="48">
        <v>0</v>
      </c>
    </row>
    <row r="94" spans="1:40" ht="14.25" customHeight="1" x14ac:dyDescent="0.2">
      <c r="A94" s="49" t="s">
        <v>331</v>
      </c>
      <c r="B94" s="40">
        <f t="shared" si="38"/>
        <v>15</v>
      </c>
      <c r="C94" s="41">
        <f t="shared" si="38"/>
        <v>10318</v>
      </c>
      <c r="D94" s="42">
        <f t="shared" si="41"/>
        <v>46</v>
      </c>
      <c r="E94" s="41">
        <f t="shared" si="39"/>
        <v>9</v>
      </c>
      <c r="F94" s="41">
        <f t="shared" si="39"/>
        <v>10108</v>
      </c>
      <c r="G94" s="61">
        <v>2</v>
      </c>
      <c r="H94" s="62">
        <v>20</v>
      </c>
      <c r="I94" s="61">
        <v>7</v>
      </c>
      <c r="J94" s="62">
        <v>10088</v>
      </c>
      <c r="K94" s="61">
        <v>3</v>
      </c>
      <c r="L94" s="62">
        <v>205</v>
      </c>
      <c r="M94" s="61">
        <v>3</v>
      </c>
      <c r="N94" s="62">
        <v>5</v>
      </c>
      <c r="O94" s="43">
        <f t="shared" si="43"/>
        <v>46</v>
      </c>
      <c r="P94" s="44">
        <f t="shared" si="40"/>
        <v>41</v>
      </c>
      <c r="Q94" s="44">
        <f t="shared" si="19"/>
        <v>8</v>
      </c>
      <c r="R94" s="44">
        <f t="shared" si="19"/>
        <v>33</v>
      </c>
      <c r="S94" s="44">
        <f t="shared" si="19"/>
        <v>5</v>
      </c>
      <c r="T94" s="44">
        <f t="shared" si="19"/>
        <v>0</v>
      </c>
      <c r="U94" s="41">
        <f t="shared" si="44"/>
        <v>7</v>
      </c>
      <c r="V94" s="46">
        <v>2</v>
      </c>
      <c r="W94" s="47">
        <v>5</v>
      </c>
      <c r="X94" s="46">
        <v>0</v>
      </c>
      <c r="Y94" s="47">
        <v>0</v>
      </c>
      <c r="Z94" s="45">
        <f t="shared" si="45"/>
        <v>25</v>
      </c>
      <c r="AA94" s="47">
        <v>0</v>
      </c>
      <c r="AB94" s="46">
        <v>25</v>
      </c>
      <c r="AC94" s="47">
        <v>0</v>
      </c>
      <c r="AD94" s="46">
        <v>0</v>
      </c>
      <c r="AE94" s="41">
        <f t="shared" si="46"/>
        <v>9</v>
      </c>
      <c r="AF94" s="46">
        <v>4</v>
      </c>
      <c r="AG94" s="47">
        <v>0</v>
      </c>
      <c r="AH94" s="46">
        <v>5</v>
      </c>
      <c r="AI94" s="47">
        <v>0</v>
      </c>
      <c r="AJ94" s="45">
        <f t="shared" si="47"/>
        <v>5</v>
      </c>
      <c r="AK94" s="47">
        <v>2</v>
      </c>
      <c r="AL94" s="46">
        <v>3</v>
      </c>
      <c r="AM94" s="47">
        <v>0</v>
      </c>
      <c r="AN94" s="48">
        <v>0</v>
      </c>
    </row>
    <row r="95" spans="1:40" ht="14.25" customHeight="1" x14ac:dyDescent="0.2">
      <c r="A95" s="49" t="s">
        <v>332</v>
      </c>
      <c r="B95" s="40">
        <f t="shared" si="38"/>
        <v>22</v>
      </c>
      <c r="C95" s="41">
        <f t="shared" si="38"/>
        <v>1942</v>
      </c>
      <c r="D95" s="42">
        <f t="shared" si="41"/>
        <v>58</v>
      </c>
      <c r="E95" s="41">
        <f t="shared" si="39"/>
        <v>13</v>
      </c>
      <c r="F95" s="41">
        <f t="shared" si="39"/>
        <v>1679</v>
      </c>
      <c r="G95" s="61">
        <v>6</v>
      </c>
      <c r="H95" s="62">
        <v>30</v>
      </c>
      <c r="I95" s="61">
        <v>7</v>
      </c>
      <c r="J95" s="62">
        <v>1649</v>
      </c>
      <c r="K95" s="61">
        <v>6</v>
      </c>
      <c r="L95" s="62">
        <v>11</v>
      </c>
      <c r="M95" s="61">
        <v>3</v>
      </c>
      <c r="N95" s="62">
        <v>252</v>
      </c>
      <c r="O95" s="43">
        <f t="shared" si="43"/>
        <v>58</v>
      </c>
      <c r="P95" s="44">
        <f t="shared" si="40"/>
        <v>40</v>
      </c>
      <c r="Q95" s="44">
        <f t="shared" ref="Q95:T158" si="48">V95+AA95+AF95+AK95</f>
        <v>20</v>
      </c>
      <c r="R95" s="44">
        <f t="shared" si="48"/>
        <v>20</v>
      </c>
      <c r="S95" s="44">
        <f t="shared" si="48"/>
        <v>18</v>
      </c>
      <c r="T95" s="44">
        <f t="shared" si="48"/>
        <v>0</v>
      </c>
      <c r="U95" s="41">
        <f t="shared" si="44"/>
        <v>21</v>
      </c>
      <c r="V95" s="46">
        <v>19</v>
      </c>
      <c r="W95" s="47">
        <v>0</v>
      </c>
      <c r="X95" s="46">
        <v>2</v>
      </c>
      <c r="Y95" s="47">
        <v>0</v>
      </c>
      <c r="Z95" s="45">
        <f t="shared" si="45"/>
        <v>21</v>
      </c>
      <c r="AA95" s="47">
        <v>1</v>
      </c>
      <c r="AB95" s="46">
        <v>17</v>
      </c>
      <c r="AC95" s="47">
        <v>3</v>
      </c>
      <c r="AD95" s="46">
        <v>0</v>
      </c>
      <c r="AE95" s="41">
        <f t="shared" si="46"/>
        <v>15</v>
      </c>
      <c r="AF95" s="46">
        <v>0</v>
      </c>
      <c r="AG95" s="47">
        <v>3</v>
      </c>
      <c r="AH95" s="46">
        <v>12</v>
      </c>
      <c r="AI95" s="47">
        <v>0</v>
      </c>
      <c r="AJ95" s="45">
        <f t="shared" si="47"/>
        <v>1</v>
      </c>
      <c r="AK95" s="47">
        <v>0</v>
      </c>
      <c r="AL95" s="46">
        <v>0</v>
      </c>
      <c r="AM95" s="47">
        <v>1</v>
      </c>
      <c r="AN95" s="48">
        <v>0</v>
      </c>
    </row>
    <row r="96" spans="1:40" ht="14.25" customHeight="1" x14ac:dyDescent="0.2">
      <c r="A96" s="40" t="s">
        <v>333</v>
      </c>
      <c r="B96" s="40">
        <f t="shared" si="38"/>
        <v>5</v>
      </c>
      <c r="C96" s="41">
        <f t="shared" si="38"/>
        <v>2977</v>
      </c>
      <c r="D96" s="42">
        <f t="shared" si="41"/>
        <v>54</v>
      </c>
      <c r="E96" s="41">
        <f t="shared" si="39"/>
        <v>5</v>
      </c>
      <c r="F96" s="41">
        <f t="shared" si="39"/>
        <v>2977</v>
      </c>
      <c r="G96" s="61">
        <v>2</v>
      </c>
      <c r="H96" s="62">
        <v>2254</v>
      </c>
      <c r="I96" s="61">
        <v>3</v>
      </c>
      <c r="J96" s="62">
        <v>723</v>
      </c>
      <c r="K96" s="61">
        <v>0</v>
      </c>
      <c r="L96" s="62">
        <v>0</v>
      </c>
      <c r="M96" s="61">
        <v>0</v>
      </c>
      <c r="N96" s="62">
        <v>0</v>
      </c>
      <c r="O96" s="43">
        <f t="shared" si="43"/>
        <v>54</v>
      </c>
      <c r="P96" s="44">
        <f t="shared" si="40"/>
        <v>6</v>
      </c>
      <c r="Q96" s="44">
        <f t="shared" si="48"/>
        <v>0</v>
      </c>
      <c r="R96" s="44">
        <f t="shared" si="48"/>
        <v>6</v>
      </c>
      <c r="S96" s="44">
        <f t="shared" si="48"/>
        <v>48</v>
      </c>
      <c r="T96" s="44">
        <f t="shared" si="48"/>
        <v>0</v>
      </c>
      <c r="U96" s="41">
        <f t="shared" si="44"/>
        <v>11</v>
      </c>
      <c r="V96" s="46">
        <v>0</v>
      </c>
      <c r="W96" s="47">
        <v>0</v>
      </c>
      <c r="X96" s="46">
        <v>11</v>
      </c>
      <c r="Y96" s="47">
        <v>0</v>
      </c>
      <c r="Z96" s="45">
        <f t="shared" si="45"/>
        <v>13</v>
      </c>
      <c r="AA96" s="47">
        <v>0</v>
      </c>
      <c r="AB96" s="46">
        <v>6</v>
      </c>
      <c r="AC96" s="47">
        <v>7</v>
      </c>
      <c r="AD96" s="46">
        <v>0</v>
      </c>
      <c r="AE96" s="41">
        <f t="shared" si="46"/>
        <v>30</v>
      </c>
      <c r="AF96" s="46">
        <v>0</v>
      </c>
      <c r="AG96" s="47">
        <v>0</v>
      </c>
      <c r="AH96" s="46">
        <v>30</v>
      </c>
      <c r="AI96" s="47">
        <v>0</v>
      </c>
      <c r="AJ96" s="45">
        <f t="shared" si="47"/>
        <v>0</v>
      </c>
      <c r="AK96" s="47">
        <v>0</v>
      </c>
      <c r="AL96" s="46">
        <v>0</v>
      </c>
      <c r="AM96" s="47">
        <v>0</v>
      </c>
      <c r="AN96" s="48">
        <v>0</v>
      </c>
    </row>
    <row r="97" spans="1:40" ht="14.25" customHeight="1" x14ac:dyDescent="0.2">
      <c r="A97" s="49" t="s">
        <v>334</v>
      </c>
      <c r="B97" s="40">
        <f t="shared" si="38"/>
        <v>35</v>
      </c>
      <c r="C97" s="41">
        <f t="shared" si="38"/>
        <v>4764</v>
      </c>
      <c r="D97" s="42">
        <f t="shared" si="41"/>
        <v>69</v>
      </c>
      <c r="E97" s="41">
        <f t="shared" si="39"/>
        <v>32</v>
      </c>
      <c r="F97" s="41">
        <f t="shared" si="39"/>
        <v>4754</v>
      </c>
      <c r="G97" s="61">
        <v>11</v>
      </c>
      <c r="H97" s="62">
        <v>60</v>
      </c>
      <c r="I97" s="61">
        <v>21</v>
      </c>
      <c r="J97" s="62">
        <v>4694</v>
      </c>
      <c r="K97" s="61">
        <v>3</v>
      </c>
      <c r="L97" s="62">
        <v>10</v>
      </c>
      <c r="M97" s="61">
        <v>0</v>
      </c>
      <c r="N97" s="62">
        <v>0</v>
      </c>
      <c r="O97" s="43">
        <f t="shared" si="43"/>
        <v>69</v>
      </c>
      <c r="P97" s="44">
        <f t="shared" si="40"/>
        <v>52</v>
      </c>
      <c r="Q97" s="44">
        <f t="shared" si="48"/>
        <v>19</v>
      </c>
      <c r="R97" s="44">
        <f t="shared" si="48"/>
        <v>33</v>
      </c>
      <c r="S97" s="44">
        <f t="shared" si="48"/>
        <v>16</v>
      </c>
      <c r="T97" s="44">
        <f t="shared" si="48"/>
        <v>1</v>
      </c>
      <c r="U97" s="41">
        <f t="shared" si="44"/>
        <v>21</v>
      </c>
      <c r="V97" s="46">
        <v>18</v>
      </c>
      <c r="W97" s="47">
        <v>1</v>
      </c>
      <c r="X97" s="46">
        <v>2</v>
      </c>
      <c r="Y97" s="47">
        <v>0</v>
      </c>
      <c r="Z97" s="45">
        <f t="shared" si="45"/>
        <v>45</v>
      </c>
      <c r="AA97" s="47">
        <v>1</v>
      </c>
      <c r="AB97" s="46">
        <v>32</v>
      </c>
      <c r="AC97" s="47">
        <v>11</v>
      </c>
      <c r="AD97" s="46">
        <v>1</v>
      </c>
      <c r="AE97" s="41">
        <f t="shared" si="46"/>
        <v>3</v>
      </c>
      <c r="AF97" s="46">
        <v>0</v>
      </c>
      <c r="AG97" s="47">
        <v>0</v>
      </c>
      <c r="AH97" s="46">
        <v>3</v>
      </c>
      <c r="AI97" s="47">
        <v>0</v>
      </c>
      <c r="AJ97" s="45">
        <f t="shared" si="47"/>
        <v>0</v>
      </c>
      <c r="AK97" s="47">
        <v>0</v>
      </c>
      <c r="AL97" s="46">
        <v>0</v>
      </c>
      <c r="AM97" s="47">
        <v>0</v>
      </c>
      <c r="AN97" s="48">
        <v>0</v>
      </c>
    </row>
    <row r="98" spans="1:40" ht="14.25" customHeight="1" x14ac:dyDescent="0.2">
      <c r="A98" s="40" t="s">
        <v>335</v>
      </c>
      <c r="B98" s="40">
        <f t="shared" si="38"/>
        <v>7</v>
      </c>
      <c r="C98" s="41">
        <f t="shared" si="38"/>
        <v>508</v>
      </c>
      <c r="D98" s="42">
        <f t="shared" si="41"/>
        <v>45</v>
      </c>
      <c r="E98" s="41">
        <f t="shared" si="39"/>
        <v>5</v>
      </c>
      <c r="F98" s="41">
        <f t="shared" si="39"/>
        <v>502</v>
      </c>
      <c r="G98" s="61">
        <v>1</v>
      </c>
      <c r="H98" s="62">
        <v>1</v>
      </c>
      <c r="I98" s="61">
        <v>4</v>
      </c>
      <c r="J98" s="62">
        <v>501</v>
      </c>
      <c r="K98" s="61">
        <v>2</v>
      </c>
      <c r="L98" s="62">
        <v>6</v>
      </c>
      <c r="M98" s="61">
        <v>0</v>
      </c>
      <c r="N98" s="62">
        <v>0</v>
      </c>
      <c r="O98" s="43">
        <f t="shared" si="43"/>
        <v>45</v>
      </c>
      <c r="P98" s="44">
        <f t="shared" si="40"/>
        <v>29</v>
      </c>
      <c r="Q98" s="44">
        <f t="shared" si="48"/>
        <v>3</v>
      </c>
      <c r="R98" s="44">
        <f t="shared" si="48"/>
        <v>26</v>
      </c>
      <c r="S98" s="44">
        <f t="shared" si="48"/>
        <v>16</v>
      </c>
      <c r="T98" s="44">
        <f t="shared" si="48"/>
        <v>0</v>
      </c>
      <c r="U98" s="41">
        <f t="shared" si="44"/>
        <v>0</v>
      </c>
      <c r="V98" s="46">
        <v>0</v>
      </c>
      <c r="W98" s="47">
        <v>0</v>
      </c>
      <c r="X98" s="46">
        <v>0</v>
      </c>
      <c r="Y98" s="47">
        <v>0</v>
      </c>
      <c r="Z98" s="45">
        <f t="shared" si="45"/>
        <v>40</v>
      </c>
      <c r="AA98" s="47">
        <v>0</v>
      </c>
      <c r="AB98" s="46">
        <v>25</v>
      </c>
      <c r="AC98" s="47">
        <v>15</v>
      </c>
      <c r="AD98" s="46">
        <v>0</v>
      </c>
      <c r="AE98" s="41">
        <f t="shared" si="46"/>
        <v>5</v>
      </c>
      <c r="AF98" s="46">
        <v>3</v>
      </c>
      <c r="AG98" s="47">
        <v>1</v>
      </c>
      <c r="AH98" s="46">
        <v>1</v>
      </c>
      <c r="AI98" s="47">
        <v>0</v>
      </c>
      <c r="AJ98" s="45">
        <f t="shared" si="47"/>
        <v>0</v>
      </c>
      <c r="AK98" s="47">
        <v>0</v>
      </c>
      <c r="AL98" s="46">
        <v>0</v>
      </c>
      <c r="AM98" s="47">
        <v>0</v>
      </c>
      <c r="AN98" s="48">
        <v>0</v>
      </c>
    </row>
    <row r="99" spans="1:40" ht="14.25" customHeight="1" x14ac:dyDescent="0.2">
      <c r="A99" s="49" t="s">
        <v>336</v>
      </c>
      <c r="B99" s="40">
        <f t="shared" si="38"/>
        <v>14</v>
      </c>
      <c r="C99" s="41">
        <f t="shared" si="38"/>
        <v>799</v>
      </c>
      <c r="D99" s="42">
        <f t="shared" si="41"/>
        <v>36</v>
      </c>
      <c r="E99" s="41">
        <f t="shared" si="39"/>
        <v>13</v>
      </c>
      <c r="F99" s="41">
        <f t="shared" si="39"/>
        <v>798</v>
      </c>
      <c r="G99" s="61">
        <v>7</v>
      </c>
      <c r="H99" s="62">
        <v>27</v>
      </c>
      <c r="I99" s="61">
        <v>6</v>
      </c>
      <c r="J99" s="62">
        <v>771</v>
      </c>
      <c r="K99" s="61">
        <v>0</v>
      </c>
      <c r="L99" s="62">
        <v>0</v>
      </c>
      <c r="M99" s="61">
        <v>1</v>
      </c>
      <c r="N99" s="62">
        <v>1</v>
      </c>
      <c r="O99" s="43">
        <f t="shared" si="43"/>
        <v>36</v>
      </c>
      <c r="P99" s="44">
        <f t="shared" si="40"/>
        <v>32</v>
      </c>
      <c r="Q99" s="44">
        <f t="shared" si="48"/>
        <v>10</v>
      </c>
      <c r="R99" s="44">
        <f t="shared" si="48"/>
        <v>22</v>
      </c>
      <c r="S99" s="44">
        <f t="shared" si="48"/>
        <v>4</v>
      </c>
      <c r="T99" s="44">
        <f t="shared" si="48"/>
        <v>0</v>
      </c>
      <c r="U99" s="41">
        <f t="shared" si="44"/>
        <v>14</v>
      </c>
      <c r="V99" s="46">
        <v>10</v>
      </c>
      <c r="W99" s="47">
        <v>2</v>
      </c>
      <c r="X99" s="46">
        <v>2</v>
      </c>
      <c r="Y99" s="47">
        <v>0</v>
      </c>
      <c r="Z99" s="45">
        <f t="shared" si="45"/>
        <v>20</v>
      </c>
      <c r="AA99" s="47">
        <v>0</v>
      </c>
      <c r="AB99" s="46">
        <v>18</v>
      </c>
      <c r="AC99" s="47">
        <v>2</v>
      </c>
      <c r="AD99" s="46">
        <v>0</v>
      </c>
      <c r="AE99" s="41">
        <f t="shared" si="46"/>
        <v>0</v>
      </c>
      <c r="AF99" s="46">
        <v>0</v>
      </c>
      <c r="AG99" s="47">
        <v>0</v>
      </c>
      <c r="AH99" s="46">
        <v>0</v>
      </c>
      <c r="AI99" s="47">
        <v>0</v>
      </c>
      <c r="AJ99" s="45">
        <f t="shared" si="47"/>
        <v>2</v>
      </c>
      <c r="AK99" s="47">
        <v>0</v>
      </c>
      <c r="AL99" s="46">
        <v>2</v>
      </c>
      <c r="AM99" s="47">
        <v>0</v>
      </c>
      <c r="AN99" s="48">
        <v>0</v>
      </c>
    </row>
    <row r="100" spans="1:40" ht="14.25" customHeight="1" x14ac:dyDescent="0.2">
      <c r="A100" s="40" t="s">
        <v>337</v>
      </c>
      <c r="B100" s="40">
        <f t="shared" si="38"/>
        <v>0</v>
      </c>
      <c r="C100" s="41">
        <f t="shared" si="38"/>
        <v>0</v>
      </c>
      <c r="D100" s="42">
        <f t="shared" si="41"/>
        <v>0</v>
      </c>
      <c r="E100" s="41">
        <f t="shared" si="39"/>
        <v>0</v>
      </c>
      <c r="F100" s="41">
        <f t="shared" si="39"/>
        <v>0</v>
      </c>
      <c r="G100" s="61">
        <v>0</v>
      </c>
      <c r="H100" s="62">
        <v>0</v>
      </c>
      <c r="I100" s="61">
        <v>0</v>
      </c>
      <c r="J100" s="62">
        <v>0</v>
      </c>
      <c r="K100" s="61">
        <v>0</v>
      </c>
      <c r="L100" s="62">
        <v>0</v>
      </c>
      <c r="M100" s="61">
        <v>0</v>
      </c>
      <c r="N100" s="62">
        <v>0</v>
      </c>
      <c r="O100" s="43">
        <f t="shared" si="43"/>
        <v>0</v>
      </c>
      <c r="P100" s="44">
        <f t="shared" si="40"/>
        <v>0</v>
      </c>
      <c r="Q100" s="44">
        <f t="shared" si="48"/>
        <v>0</v>
      </c>
      <c r="R100" s="44">
        <f t="shared" si="48"/>
        <v>0</v>
      </c>
      <c r="S100" s="44">
        <f t="shared" si="48"/>
        <v>0</v>
      </c>
      <c r="T100" s="44">
        <f t="shared" si="48"/>
        <v>0</v>
      </c>
      <c r="U100" s="41">
        <f t="shared" si="44"/>
        <v>0</v>
      </c>
      <c r="V100" s="46">
        <v>0</v>
      </c>
      <c r="W100" s="47">
        <v>0</v>
      </c>
      <c r="X100" s="46">
        <v>0</v>
      </c>
      <c r="Y100" s="47">
        <v>0</v>
      </c>
      <c r="Z100" s="45">
        <f t="shared" si="45"/>
        <v>0</v>
      </c>
      <c r="AA100" s="47">
        <v>0</v>
      </c>
      <c r="AB100" s="46">
        <v>0</v>
      </c>
      <c r="AC100" s="47">
        <v>0</v>
      </c>
      <c r="AD100" s="46">
        <v>0</v>
      </c>
      <c r="AE100" s="41">
        <f t="shared" si="46"/>
        <v>0</v>
      </c>
      <c r="AF100" s="46">
        <v>0</v>
      </c>
      <c r="AG100" s="47">
        <v>0</v>
      </c>
      <c r="AH100" s="46">
        <v>0</v>
      </c>
      <c r="AI100" s="47">
        <v>0</v>
      </c>
      <c r="AJ100" s="45">
        <f t="shared" si="47"/>
        <v>0</v>
      </c>
      <c r="AK100" s="47">
        <v>0</v>
      </c>
      <c r="AL100" s="46">
        <v>0</v>
      </c>
      <c r="AM100" s="47">
        <v>0</v>
      </c>
      <c r="AN100" s="48">
        <v>0</v>
      </c>
    </row>
    <row r="101" spans="1:40" ht="14.25" customHeight="1" x14ac:dyDescent="0.2">
      <c r="A101" s="40" t="s">
        <v>338</v>
      </c>
      <c r="B101" s="40">
        <f t="shared" si="38"/>
        <v>2</v>
      </c>
      <c r="C101" s="41">
        <f t="shared" si="38"/>
        <v>8</v>
      </c>
      <c r="D101" s="42">
        <f t="shared" si="41"/>
        <v>18</v>
      </c>
      <c r="E101" s="41">
        <f t="shared" si="39"/>
        <v>2</v>
      </c>
      <c r="F101" s="41">
        <f t="shared" si="39"/>
        <v>8</v>
      </c>
      <c r="G101" s="61">
        <v>0</v>
      </c>
      <c r="H101" s="62">
        <v>0</v>
      </c>
      <c r="I101" s="61">
        <v>2</v>
      </c>
      <c r="J101" s="62">
        <v>8</v>
      </c>
      <c r="K101" s="61">
        <v>0</v>
      </c>
      <c r="L101" s="62">
        <v>0</v>
      </c>
      <c r="M101" s="61">
        <v>0</v>
      </c>
      <c r="N101" s="62">
        <v>0</v>
      </c>
      <c r="O101" s="43">
        <f t="shared" si="43"/>
        <v>18</v>
      </c>
      <c r="P101" s="44">
        <f t="shared" si="40"/>
        <v>18</v>
      </c>
      <c r="Q101" s="44">
        <f t="shared" si="48"/>
        <v>18</v>
      </c>
      <c r="R101" s="44">
        <f t="shared" si="48"/>
        <v>0</v>
      </c>
      <c r="S101" s="44">
        <f t="shared" si="48"/>
        <v>0</v>
      </c>
      <c r="T101" s="44">
        <f t="shared" si="48"/>
        <v>0</v>
      </c>
      <c r="U101" s="41">
        <f t="shared" si="44"/>
        <v>18</v>
      </c>
      <c r="V101" s="46">
        <v>18</v>
      </c>
      <c r="W101" s="47">
        <v>0</v>
      </c>
      <c r="X101" s="46">
        <v>0</v>
      </c>
      <c r="Y101" s="47">
        <v>0</v>
      </c>
      <c r="Z101" s="45">
        <f t="shared" si="45"/>
        <v>0</v>
      </c>
      <c r="AA101" s="47">
        <v>0</v>
      </c>
      <c r="AB101" s="46">
        <v>0</v>
      </c>
      <c r="AC101" s="47">
        <v>0</v>
      </c>
      <c r="AD101" s="46">
        <v>0</v>
      </c>
      <c r="AE101" s="41">
        <f t="shared" si="46"/>
        <v>0</v>
      </c>
      <c r="AF101" s="46">
        <v>0</v>
      </c>
      <c r="AG101" s="47">
        <v>0</v>
      </c>
      <c r="AH101" s="46">
        <v>0</v>
      </c>
      <c r="AI101" s="47">
        <v>0</v>
      </c>
      <c r="AJ101" s="45">
        <f t="shared" si="47"/>
        <v>0</v>
      </c>
      <c r="AK101" s="47">
        <v>0</v>
      </c>
      <c r="AL101" s="46">
        <v>0</v>
      </c>
      <c r="AM101" s="47">
        <v>0</v>
      </c>
      <c r="AN101" s="48">
        <v>0</v>
      </c>
    </row>
    <row r="102" spans="1:40" ht="14.25" customHeight="1" x14ac:dyDescent="0.2">
      <c r="A102" s="49" t="s">
        <v>339</v>
      </c>
      <c r="B102" s="40">
        <f t="shared" si="38"/>
        <v>13</v>
      </c>
      <c r="C102" s="41">
        <f t="shared" si="38"/>
        <v>42</v>
      </c>
      <c r="D102" s="42">
        <f t="shared" si="41"/>
        <v>3</v>
      </c>
      <c r="E102" s="41">
        <f t="shared" si="39"/>
        <v>10</v>
      </c>
      <c r="F102" s="41">
        <f t="shared" si="39"/>
        <v>34</v>
      </c>
      <c r="G102" s="61">
        <v>6</v>
      </c>
      <c r="H102" s="62">
        <v>16</v>
      </c>
      <c r="I102" s="61">
        <v>4</v>
      </c>
      <c r="J102" s="62">
        <v>18</v>
      </c>
      <c r="K102" s="61">
        <v>1</v>
      </c>
      <c r="L102" s="62">
        <v>5</v>
      </c>
      <c r="M102" s="61">
        <v>2</v>
      </c>
      <c r="N102" s="62">
        <v>3</v>
      </c>
      <c r="O102" s="43">
        <f t="shared" si="43"/>
        <v>3</v>
      </c>
      <c r="P102" s="44">
        <f t="shared" si="40"/>
        <v>2</v>
      </c>
      <c r="Q102" s="44">
        <f t="shared" si="48"/>
        <v>0</v>
      </c>
      <c r="R102" s="44">
        <f t="shared" si="48"/>
        <v>2</v>
      </c>
      <c r="S102" s="44">
        <f t="shared" si="48"/>
        <v>1</v>
      </c>
      <c r="T102" s="44">
        <f t="shared" si="48"/>
        <v>0</v>
      </c>
      <c r="U102" s="41">
        <f t="shared" si="44"/>
        <v>1</v>
      </c>
      <c r="V102" s="46">
        <v>0</v>
      </c>
      <c r="W102" s="47">
        <v>0</v>
      </c>
      <c r="X102" s="46">
        <v>1</v>
      </c>
      <c r="Y102" s="47">
        <v>0</v>
      </c>
      <c r="Z102" s="45">
        <f t="shared" si="45"/>
        <v>2</v>
      </c>
      <c r="AA102" s="47">
        <v>0</v>
      </c>
      <c r="AB102" s="46">
        <v>2</v>
      </c>
      <c r="AC102" s="47">
        <v>0</v>
      </c>
      <c r="AD102" s="46">
        <v>0</v>
      </c>
      <c r="AE102" s="41">
        <f t="shared" si="46"/>
        <v>0</v>
      </c>
      <c r="AF102" s="46">
        <v>0</v>
      </c>
      <c r="AG102" s="47">
        <v>0</v>
      </c>
      <c r="AH102" s="46">
        <v>0</v>
      </c>
      <c r="AI102" s="47">
        <v>0</v>
      </c>
      <c r="AJ102" s="45">
        <f t="shared" si="47"/>
        <v>0</v>
      </c>
      <c r="AK102" s="47">
        <v>0</v>
      </c>
      <c r="AL102" s="46">
        <v>0</v>
      </c>
      <c r="AM102" s="47">
        <v>0</v>
      </c>
      <c r="AN102" s="48">
        <v>0</v>
      </c>
    </row>
    <row r="103" spans="1:40" ht="14.25" customHeight="1" x14ac:dyDescent="0.2">
      <c r="A103" s="40" t="s">
        <v>56</v>
      </c>
      <c r="B103" s="40">
        <f t="shared" si="38"/>
        <v>8</v>
      </c>
      <c r="C103" s="41">
        <f t="shared" si="38"/>
        <v>2025</v>
      </c>
      <c r="D103" s="42">
        <f t="shared" si="41"/>
        <v>28</v>
      </c>
      <c r="E103" s="41">
        <f t="shared" si="39"/>
        <v>4</v>
      </c>
      <c r="F103" s="41">
        <f t="shared" si="39"/>
        <v>2007</v>
      </c>
      <c r="G103" s="61">
        <v>2</v>
      </c>
      <c r="H103" s="62">
        <v>6</v>
      </c>
      <c r="I103" s="61">
        <v>2</v>
      </c>
      <c r="J103" s="62">
        <v>2001</v>
      </c>
      <c r="K103" s="61">
        <v>4</v>
      </c>
      <c r="L103" s="62">
        <v>18</v>
      </c>
      <c r="M103" s="61">
        <v>0</v>
      </c>
      <c r="N103" s="62">
        <v>0</v>
      </c>
      <c r="O103" s="43">
        <f t="shared" si="43"/>
        <v>28</v>
      </c>
      <c r="P103" s="44">
        <f t="shared" si="40"/>
        <v>16</v>
      </c>
      <c r="Q103" s="44">
        <f t="shared" si="48"/>
        <v>2</v>
      </c>
      <c r="R103" s="44">
        <f t="shared" si="48"/>
        <v>14</v>
      </c>
      <c r="S103" s="44">
        <f t="shared" si="48"/>
        <v>12</v>
      </c>
      <c r="T103" s="44">
        <f t="shared" si="48"/>
        <v>0</v>
      </c>
      <c r="U103" s="41">
        <f t="shared" si="44"/>
        <v>2</v>
      </c>
      <c r="V103" s="46">
        <v>2</v>
      </c>
      <c r="W103" s="47">
        <v>0</v>
      </c>
      <c r="X103" s="46">
        <v>0</v>
      </c>
      <c r="Y103" s="47">
        <v>0</v>
      </c>
      <c r="Z103" s="45">
        <f t="shared" si="45"/>
        <v>14</v>
      </c>
      <c r="AA103" s="47">
        <v>0</v>
      </c>
      <c r="AB103" s="46">
        <v>14</v>
      </c>
      <c r="AC103" s="47">
        <v>0</v>
      </c>
      <c r="AD103" s="46">
        <v>0</v>
      </c>
      <c r="AE103" s="41">
        <f t="shared" si="46"/>
        <v>12</v>
      </c>
      <c r="AF103" s="46">
        <v>0</v>
      </c>
      <c r="AG103" s="47">
        <v>0</v>
      </c>
      <c r="AH103" s="46">
        <v>12</v>
      </c>
      <c r="AI103" s="47">
        <v>0</v>
      </c>
      <c r="AJ103" s="45">
        <f t="shared" si="47"/>
        <v>0</v>
      </c>
      <c r="AK103" s="47">
        <v>0</v>
      </c>
      <c r="AL103" s="46">
        <v>0</v>
      </c>
      <c r="AM103" s="47">
        <v>0</v>
      </c>
      <c r="AN103" s="48">
        <v>0</v>
      </c>
    </row>
    <row r="104" spans="1:40" ht="14.25" customHeight="1" x14ac:dyDescent="0.2">
      <c r="A104" s="40" t="s">
        <v>340</v>
      </c>
      <c r="B104" s="40">
        <f t="shared" si="38"/>
        <v>31</v>
      </c>
      <c r="C104" s="41">
        <f t="shared" si="38"/>
        <v>13440</v>
      </c>
      <c r="D104" s="42">
        <f t="shared" si="41"/>
        <v>265</v>
      </c>
      <c r="E104" s="41">
        <f t="shared" si="39"/>
        <v>24</v>
      </c>
      <c r="F104" s="41">
        <f t="shared" si="39"/>
        <v>2226</v>
      </c>
      <c r="G104" s="61">
        <v>9</v>
      </c>
      <c r="H104" s="62">
        <v>223</v>
      </c>
      <c r="I104" s="61">
        <v>15</v>
      </c>
      <c r="J104" s="62">
        <v>2003</v>
      </c>
      <c r="K104" s="61">
        <v>7</v>
      </c>
      <c r="L104" s="62">
        <v>11214</v>
      </c>
      <c r="M104" s="61">
        <v>0</v>
      </c>
      <c r="N104" s="62">
        <v>0</v>
      </c>
      <c r="O104" s="43">
        <f t="shared" si="43"/>
        <v>265</v>
      </c>
      <c r="P104" s="44">
        <f t="shared" si="40"/>
        <v>74</v>
      </c>
      <c r="Q104" s="44">
        <f t="shared" si="48"/>
        <v>32</v>
      </c>
      <c r="R104" s="44">
        <f t="shared" si="48"/>
        <v>42</v>
      </c>
      <c r="S104" s="44">
        <f t="shared" si="48"/>
        <v>191</v>
      </c>
      <c r="T104" s="44">
        <f t="shared" si="48"/>
        <v>0</v>
      </c>
      <c r="U104" s="41">
        <f t="shared" si="44"/>
        <v>22</v>
      </c>
      <c r="V104" s="46">
        <v>15</v>
      </c>
      <c r="W104" s="47">
        <v>0</v>
      </c>
      <c r="X104" s="46">
        <v>7</v>
      </c>
      <c r="Y104" s="47">
        <v>0</v>
      </c>
      <c r="Z104" s="45">
        <f t="shared" si="45"/>
        <v>62</v>
      </c>
      <c r="AA104" s="47">
        <v>16</v>
      </c>
      <c r="AB104" s="46">
        <v>42</v>
      </c>
      <c r="AC104" s="47">
        <v>4</v>
      </c>
      <c r="AD104" s="46">
        <v>0</v>
      </c>
      <c r="AE104" s="41">
        <f t="shared" si="46"/>
        <v>181</v>
      </c>
      <c r="AF104" s="46">
        <v>1</v>
      </c>
      <c r="AG104" s="47">
        <v>0</v>
      </c>
      <c r="AH104" s="46">
        <v>180</v>
      </c>
      <c r="AI104" s="47">
        <v>0</v>
      </c>
      <c r="AJ104" s="45">
        <f t="shared" si="47"/>
        <v>0</v>
      </c>
      <c r="AK104" s="47">
        <v>0</v>
      </c>
      <c r="AL104" s="46">
        <v>0</v>
      </c>
      <c r="AM104" s="47">
        <v>0</v>
      </c>
      <c r="AN104" s="48">
        <v>0</v>
      </c>
    </row>
    <row r="105" spans="1:40" ht="14.25" customHeight="1" x14ac:dyDescent="0.2">
      <c r="A105" s="49" t="s">
        <v>341</v>
      </c>
      <c r="B105" s="40">
        <f t="shared" si="38"/>
        <v>14</v>
      </c>
      <c r="C105" s="41">
        <f t="shared" si="38"/>
        <v>12864</v>
      </c>
      <c r="D105" s="42">
        <f t="shared" si="41"/>
        <v>28</v>
      </c>
      <c r="E105" s="41">
        <f t="shared" si="39"/>
        <v>10</v>
      </c>
      <c r="F105" s="41">
        <f t="shared" si="39"/>
        <v>520</v>
      </c>
      <c r="G105" s="61">
        <v>9</v>
      </c>
      <c r="H105" s="62">
        <v>21</v>
      </c>
      <c r="I105" s="61">
        <v>1</v>
      </c>
      <c r="J105" s="62">
        <v>499</v>
      </c>
      <c r="K105" s="61">
        <v>4</v>
      </c>
      <c r="L105" s="62">
        <v>12344</v>
      </c>
      <c r="M105" s="61">
        <v>0</v>
      </c>
      <c r="N105" s="62">
        <v>0</v>
      </c>
      <c r="O105" s="43">
        <f t="shared" si="43"/>
        <v>28</v>
      </c>
      <c r="P105" s="44">
        <f t="shared" si="40"/>
        <v>28</v>
      </c>
      <c r="Q105" s="44">
        <f t="shared" si="48"/>
        <v>23</v>
      </c>
      <c r="R105" s="44">
        <f t="shared" si="48"/>
        <v>5</v>
      </c>
      <c r="S105" s="44">
        <f t="shared" si="48"/>
        <v>0</v>
      </c>
      <c r="T105" s="44">
        <f t="shared" si="48"/>
        <v>0</v>
      </c>
      <c r="U105" s="41">
        <f t="shared" si="44"/>
        <v>23</v>
      </c>
      <c r="V105" s="46">
        <v>23</v>
      </c>
      <c r="W105" s="47">
        <v>0</v>
      </c>
      <c r="X105" s="46">
        <v>0</v>
      </c>
      <c r="Y105" s="47">
        <v>0</v>
      </c>
      <c r="Z105" s="45">
        <f t="shared" si="45"/>
        <v>5</v>
      </c>
      <c r="AA105" s="47">
        <v>0</v>
      </c>
      <c r="AB105" s="46">
        <v>5</v>
      </c>
      <c r="AC105" s="47">
        <v>0</v>
      </c>
      <c r="AD105" s="46">
        <v>0</v>
      </c>
      <c r="AE105" s="41">
        <f t="shared" si="46"/>
        <v>0</v>
      </c>
      <c r="AF105" s="46">
        <v>0</v>
      </c>
      <c r="AG105" s="47">
        <v>0</v>
      </c>
      <c r="AH105" s="46">
        <v>0</v>
      </c>
      <c r="AI105" s="47">
        <v>0</v>
      </c>
      <c r="AJ105" s="45">
        <f t="shared" si="47"/>
        <v>0</v>
      </c>
      <c r="AK105" s="47">
        <v>0</v>
      </c>
      <c r="AL105" s="46">
        <v>0</v>
      </c>
      <c r="AM105" s="47">
        <v>0</v>
      </c>
      <c r="AN105" s="48">
        <v>0</v>
      </c>
    </row>
    <row r="106" spans="1:40" ht="14.25" customHeight="1" x14ac:dyDescent="0.2">
      <c r="A106" s="49" t="s">
        <v>0</v>
      </c>
      <c r="B106" s="40">
        <f t="shared" si="38"/>
        <v>20</v>
      </c>
      <c r="C106" s="41">
        <f t="shared" si="38"/>
        <v>3712</v>
      </c>
      <c r="D106" s="42">
        <f t="shared" si="41"/>
        <v>65</v>
      </c>
      <c r="E106" s="41">
        <f t="shared" si="39"/>
        <v>14</v>
      </c>
      <c r="F106" s="41">
        <f t="shared" si="39"/>
        <v>2042</v>
      </c>
      <c r="G106" s="61">
        <v>6</v>
      </c>
      <c r="H106" s="62">
        <v>28</v>
      </c>
      <c r="I106" s="61">
        <v>8</v>
      </c>
      <c r="J106" s="62">
        <v>2014</v>
      </c>
      <c r="K106" s="61">
        <v>6</v>
      </c>
      <c r="L106" s="62">
        <v>1670</v>
      </c>
      <c r="M106" s="61">
        <v>0</v>
      </c>
      <c r="N106" s="62">
        <v>0</v>
      </c>
      <c r="O106" s="43">
        <f t="shared" si="43"/>
        <v>65</v>
      </c>
      <c r="P106" s="44">
        <f t="shared" si="40"/>
        <v>39</v>
      </c>
      <c r="Q106" s="44">
        <f t="shared" si="48"/>
        <v>16</v>
      </c>
      <c r="R106" s="44">
        <f t="shared" si="48"/>
        <v>23</v>
      </c>
      <c r="S106" s="44">
        <f t="shared" si="48"/>
        <v>26</v>
      </c>
      <c r="T106" s="44">
        <f t="shared" si="48"/>
        <v>0</v>
      </c>
      <c r="U106" s="41">
        <f t="shared" si="44"/>
        <v>17</v>
      </c>
      <c r="V106" s="46">
        <v>15</v>
      </c>
      <c r="W106" s="47">
        <v>2</v>
      </c>
      <c r="X106" s="46">
        <v>0</v>
      </c>
      <c r="Y106" s="47">
        <v>0</v>
      </c>
      <c r="Z106" s="45">
        <f t="shared" si="45"/>
        <v>30</v>
      </c>
      <c r="AA106" s="47">
        <v>0</v>
      </c>
      <c r="AB106" s="46">
        <v>21</v>
      </c>
      <c r="AC106" s="47">
        <v>9</v>
      </c>
      <c r="AD106" s="46">
        <v>0</v>
      </c>
      <c r="AE106" s="41">
        <f t="shared" si="46"/>
        <v>18</v>
      </c>
      <c r="AF106" s="46">
        <v>1</v>
      </c>
      <c r="AG106" s="47">
        <v>0</v>
      </c>
      <c r="AH106" s="46">
        <v>17</v>
      </c>
      <c r="AI106" s="47">
        <v>0</v>
      </c>
      <c r="AJ106" s="45">
        <f t="shared" si="47"/>
        <v>0</v>
      </c>
      <c r="AK106" s="47">
        <v>0</v>
      </c>
      <c r="AL106" s="46">
        <v>0</v>
      </c>
      <c r="AM106" s="47">
        <v>0</v>
      </c>
      <c r="AN106" s="48">
        <v>0</v>
      </c>
    </row>
    <row r="107" spans="1:40" ht="14.25" customHeight="1" x14ac:dyDescent="0.2">
      <c r="A107" s="40" t="s">
        <v>1</v>
      </c>
      <c r="B107" s="40">
        <f t="shared" si="38"/>
        <v>4</v>
      </c>
      <c r="C107" s="41">
        <f t="shared" si="38"/>
        <v>5</v>
      </c>
      <c r="D107" s="42">
        <f t="shared" si="41"/>
        <v>11</v>
      </c>
      <c r="E107" s="41">
        <f t="shared" si="39"/>
        <v>4</v>
      </c>
      <c r="F107" s="41">
        <f t="shared" si="39"/>
        <v>5</v>
      </c>
      <c r="G107" s="61">
        <v>3</v>
      </c>
      <c r="H107" s="62">
        <v>4</v>
      </c>
      <c r="I107" s="61">
        <v>1</v>
      </c>
      <c r="J107" s="62">
        <v>1</v>
      </c>
      <c r="K107" s="61">
        <v>0</v>
      </c>
      <c r="L107" s="62">
        <v>0</v>
      </c>
      <c r="M107" s="61">
        <v>0</v>
      </c>
      <c r="N107" s="62">
        <v>0</v>
      </c>
      <c r="O107" s="45">
        <f t="shared" si="43"/>
        <v>11</v>
      </c>
      <c r="P107" s="44">
        <f t="shared" si="40"/>
        <v>11</v>
      </c>
      <c r="Q107" s="44">
        <f t="shared" si="48"/>
        <v>10</v>
      </c>
      <c r="R107" s="44">
        <f t="shared" si="48"/>
        <v>1</v>
      </c>
      <c r="S107" s="44">
        <f t="shared" si="48"/>
        <v>0</v>
      </c>
      <c r="T107" s="44">
        <f t="shared" si="48"/>
        <v>0</v>
      </c>
      <c r="U107" s="41">
        <f t="shared" si="44"/>
        <v>10</v>
      </c>
      <c r="V107" s="46">
        <v>10</v>
      </c>
      <c r="W107" s="47">
        <v>0</v>
      </c>
      <c r="X107" s="46">
        <v>0</v>
      </c>
      <c r="Y107" s="62">
        <v>0</v>
      </c>
      <c r="Z107" s="45">
        <f t="shared" si="45"/>
        <v>1</v>
      </c>
      <c r="AA107" s="47">
        <v>0</v>
      </c>
      <c r="AB107" s="46">
        <v>1</v>
      </c>
      <c r="AC107" s="47">
        <v>0</v>
      </c>
      <c r="AD107" s="46">
        <v>0</v>
      </c>
      <c r="AE107" s="41">
        <f t="shared" si="46"/>
        <v>0</v>
      </c>
      <c r="AF107" s="46">
        <v>0</v>
      </c>
      <c r="AG107" s="47">
        <v>0</v>
      </c>
      <c r="AH107" s="46">
        <v>0</v>
      </c>
      <c r="AI107" s="47">
        <v>0</v>
      </c>
      <c r="AJ107" s="45">
        <f t="shared" si="47"/>
        <v>0</v>
      </c>
      <c r="AK107" s="47">
        <v>0</v>
      </c>
      <c r="AL107" s="46">
        <v>0</v>
      </c>
      <c r="AM107" s="47">
        <v>0</v>
      </c>
      <c r="AN107" s="48">
        <v>0</v>
      </c>
    </row>
    <row r="108" spans="1:40" ht="14.25" customHeight="1" x14ac:dyDescent="0.2">
      <c r="A108" s="40" t="s">
        <v>2</v>
      </c>
      <c r="B108" s="40">
        <f t="shared" si="38"/>
        <v>1</v>
      </c>
      <c r="C108" s="41">
        <f t="shared" si="38"/>
        <v>1</v>
      </c>
      <c r="D108" s="42">
        <f t="shared" si="41"/>
        <v>1</v>
      </c>
      <c r="E108" s="41">
        <f t="shared" si="39"/>
        <v>0</v>
      </c>
      <c r="F108" s="41">
        <f t="shared" si="39"/>
        <v>0</v>
      </c>
      <c r="G108" s="61">
        <v>0</v>
      </c>
      <c r="H108" s="62">
        <v>0</v>
      </c>
      <c r="I108" s="61">
        <v>0</v>
      </c>
      <c r="J108" s="62">
        <v>0</v>
      </c>
      <c r="K108" s="61">
        <v>0</v>
      </c>
      <c r="L108" s="62">
        <v>0</v>
      </c>
      <c r="M108" s="61">
        <v>1</v>
      </c>
      <c r="N108" s="62">
        <v>1</v>
      </c>
      <c r="O108" s="45">
        <f>U108+Z108+AE108+AJ108</f>
        <v>1</v>
      </c>
      <c r="P108" s="44">
        <f t="shared" si="40"/>
        <v>1</v>
      </c>
      <c r="Q108" s="44">
        <f t="shared" si="48"/>
        <v>0</v>
      </c>
      <c r="R108" s="44">
        <f t="shared" si="48"/>
        <v>1</v>
      </c>
      <c r="S108" s="44">
        <f t="shared" si="48"/>
        <v>0</v>
      </c>
      <c r="T108" s="44">
        <f t="shared" si="48"/>
        <v>0</v>
      </c>
      <c r="U108" s="41">
        <f t="shared" si="44"/>
        <v>0</v>
      </c>
      <c r="V108" s="46">
        <v>0</v>
      </c>
      <c r="W108" s="47">
        <v>0</v>
      </c>
      <c r="X108" s="46">
        <v>0</v>
      </c>
      <c r="Y108" s="62">
        <v>0</v>
      </c>
      <c r="Z108" s="45">
        <f t="shared" si="45"/>
        <v>0</v>
      </c>
      <c r="AA108" s="47">
        <v>0</v>
      </c>
      <c r="AB108" s="46">
        <v>0</v>
      </c>
      <c r="AC108" s="47">
        <v>0</v>
      </c>
      <c r="AD108" s="46">
        <v>0</v>
      </c>
      <c r="AE108" s="41">
        <f t="shared" si="46"/>
        <v>0</v>
      </c>
      <c r="AF108" s="46">
        <v>0</v>
      </c>
      <c r="AG108" s="47">
        <v>0</v>
      </c>
      <c r="AH108" s="46">
        <v>0</v>
      </c>
      <c r="AI108" s="47">
        <v>0</v>
      </c>
      <c r="AJ108" s="45">
        <f>SUM(AK108:AN108)</f>
        <v>1</v>
      </c>
      <c r="AK108" s="47">
        <v>0</v>
      </c>
      <c r="AL108" s="46">
        <v>1</v>
      </c>
      <c r="AM108" s="47">
        <v>0</v>
      </c>
      <c r="AN108" s="48">
        <v>0</v>
      </c>
    </row>
    <row r="109" spans="1:40" s="68" customFormat="1" ht="14.25" customHeight="1" x14ac:dyDescent="0.2">
      <c r="A109" s="19" t="s">
        <v>3</v>
      </c>
      <c r="B109" s="50">
        <f t="shared" si="38"/>
        <v>25</v>
      </c>
      <c r="C109" s="51">
        <f t="shared" si="38"/>
        <v>1073</v>
      </c>
      <c r="D109" s="52">
        <f t="shared" si="41"/>
        <v>35</v>
      </c>
      <c r="E109" s="51">
        <f t="shared" si="39"/>
        <v>15</v>
      </c>
      <c r="F109" s="51">
        <f t="shared" si="39"/>
        <v>1060</v>
      </c>
      <c r="G109" s="287">
        <v>6</v>
      </c>
      <c r="H109" s="288">
        <v>746</v>
      </c>
      <c r="I109" s="287">
        <v>9</v>
      </c>
      <c r="J109" s="288">
        <v>314</v>
      </c>
      <c r="K109" s="287">
        <v>0</v>
      </c>
      <c r="L109" s="288">
        <v>0</v>
      </c>
      <c r="M109" s="287">
        <v>10</v>
      </c>
      <c r="N109" s="288">
        <v>13</v>
      </c>
      <c r="O109" s="55">
        <f>U109+Z109+AE109+AJ109</f>
        <v>35</v>
      </c>
      <c r="P109" s="54">
        <f t="shared" si="40"/>
        <v>27</v>
      </c>
      <c r="Q109" s="54">
        <f t="shared" si="48"/>
        <v>22</v>
      </c>
      <c r="R109" s="54">
        <f t="shared" si="48"/>
        <v>5</v>
      </c>
      <c r="S109" s="54">
        <f t="shared" si="48"/>
        <v>7</v>
      </c>
      <c r="T109" s="54">
        <f t="shared" si="48"/>
        <v>1</v>
      </c>
      <c r="U109" s="51">
        <f>SUM(V109:Y109)</f>
        <v>19</v>
      </c>
      <c r="V109" s="291">
        <v>17</v>
      </c>
      <c r="W109" s="292">
        <v>0</v>
      </c>
      <c r="X109" s="291">
        <v>2</v>
      </c>
      <c r="Y109" s="288">
        <v>0</v>
      </c>
      <c r="Z109" s="55">
        <f>SUM(AA109:AD109)</f>
        <v>15</v>
      </c>
      <c r="AA109" s="292">
        <v>5</v>
      </c>
      <c r="AB109" s="291">
        <v>4</v>
      </c>
      <c r="AC109" s="292">
        <v>5</v>
      </c>
      <c r="AD109" s="291">
        <v>1</v>
      </c>
      <c r="AE109" s="51">
        <f>SUM(AF109:AI109)</f>
        <v>0</v>
      </c>
      <c r="AF109" s="291">
        <v>0</v>
      </c>
      <c r="AG109" s="292">
        <v>0</v>
      </c>
      <c r="AH109" s="291">
        <v>0</v>
      </c>
      <c r="AI109" s="292">
        <v>0</v>
      </c>
      <c r="AJ109" s="55">
        <f>SUM(AK109:AN109)</f>
        <v>1</v>
      </c>
      <c r="AK109" s="292">
        <v>0</v>
      </c>
      <c r="AL109" s="291">
        <v>1</v>
      </c>
      <c r="AM109" s="292">
        <v>0</v>
      </c>
      <c r="AN109" s="293">
        <v>0</v>
      </c>
    </row>
    <row r="110" spans="1:40" s="38" customFormat="1" ht="21.6" x14ac:dyDescent="0.2">
      <c r="A110" s="39" t="s">
        <v>4</v>
      </c>
      <c r="B110" s="49">
        <f t="shared" si="38"/>
        <v>290</v>
      </c>
      <c r="C110" s="56">
        <f t="shared" si="38"/>
        <v>133549</v>
      </c>
      <c r="D110" s="57">
        <f t="shared" si="41"/>
        <v>1134</v>
      </c>
      <c r="E110" s="56">
        <f t="shared" si="39"/>
        <v>223</v>
      </c>
      <c r="F110" s="56">
        <f t="shared" si="39"/>
        <v>44145</v>
      </c>
      <c r="G110" s="58">
        <f t="shared" ref="G110:N110" si="49">SUM(G111:G133)</f>
        <v>102</v>
      </c>
      <c r="H110" s="59">
        <f t="shared" si="49"/>
        <v>331</v>
      </c>
      <c r="I110" s="58">
        <f t="shared" si="49"/>
        <v>121</v>
      </c>
      <c r="J110" s="59">
        <f t="shared" si="49"/>
        <v>43814</v>
      </c>
      <c r="K110" s="58">
        <f t="shared" si="49"/>
        <v>33</v>
      </c>
      <c r="L110" s="59">
        <f t="shared" si="49"/>
        <v>77562</v>
      </c>
      <c r="M110" s="58">
        <f t="shared" si="49"/>
        <v>34</v>
      </c>
      <c r="N110" s="59">
        <f t="shared" si="49"/>
        <v>11842</v>
      </c>
      <c r="O110" s="59">
        <f>U110+Z110+AE110+AJ110</f>
        <v>1134</v>
      </c>
      <c r="P110" s="44">
        <f t="shared" si="40"/>
        <v>772</v>
      </c>
      <c r="Q110" s="36">
        <f t="shared" si="48"/>
        <v>274</v>
      </c>
      <c r="R110" s="36">
        <f t="shared" si="48"/>
        <v>498</v>
      </c>
      <c r="S110" s="36">
        <f t="shared" si="48"/>
        <v>354</v>
      </c>
      <c r="T110" s="36">
        <f t="shared" si="48"/>
        <v>8</v>
      </c>
      <c r="U110" s="56">
        <f>SUM(V110:Y110)</f>
        <v>246</v>
      </c>
      <c r="V110" s="44">
        <f>SUM(V111:V133)</f>
        <v>215</v>
      </c>
      <c r="W110" s="56">
        <f>SUM(W111:W133)</f>
        <v>29</v>
      </c>
      <c r="X110" s="44">
        <f>SUM(X111:X133)</f>
        <v>0</v>
      </c>
      <c r="Y110" s="56">
        <f>SUM(Y111:Y133)</f>
        <v>2</v>
      </c>
      <c r="Z110" s="44">
        <f>SUM(AA110:AD110)</f>
        <v>523</v>
      </c>
      <c r="AA110" s="56">
        <f>SUM(AA111:AA133)</f>
        <v>10</v>
      </c>
      <c r="AB110" s="44">
        <f>SUM(AB111:AB133)</f>
        <v>457</v>
      </c>
      <c r="AC110" s="56">
        <f>SUM(AC111:AC133)</f>
        <v>55</v>
      </c>
      <c r="AD110" s="44">
        <f>SUM(AD111:AD133)</f>
        <v>1</v>
      </c>
      <c r="AE110" s="56">
        <f>SUM(AF110:AI110)</f>
        <v>269</v>
      </c>
      <c r="AF110" s="44">
        <f>SUM(AF111:AF133)</f>
        <v>0</v>
      </c>
      <c r="AG110" s="56">
        <f>SUM(AG111:AG133)</f>
        <v>0</v>
      </c>
      <c r="AH110" s="44">
        <f>SUM(AH111:AH133)</f>
        <v>268</v>
      </c>
      <c r="AI110" s="56">
        <f>SUM(AI111:AI133)</f>
        <v>1</v>
      </c>
      <c r="AJ110" s="44">
        <f>SUM(AK110:AN110)</f>
        <v>96</v>
      </c>
      <c r="AK110" s="56">
        <f>SUM(AK111:AK133)</f>
        <v>49</v>
      </c>
      <c r="AL110" s="44">
        <f>SUM(AL111:AL133)</f>
        <v>12</v>
      </c>
      <c r="AM110" s="56">
        <f>SUM(AM111:AM133)</f>
        <v>31</v>
      </c>
      <c r="AN110" s="60">
        <f>SUM(AN111:AN133)</f>
        <v>4</v>
      </c>
    </row>
    <row r="111" spans="1:40" ht="14.25" customHeight="1" x14ac:dyDescent="0.2">
      <c r="A111" s="39" t="s">
        <v>60</v>
      </c>
      <c r="B111" s="40">
        <f t="shared" si="38"/>
        <v>0</v>
      </c>
      <c r="C111" s="41">
        <f t="shared" si="38"/>
        <v>0</v>
      </c>
      <c r="D111" s="42">
        <f t="shared" si="41"/>
        <v>0</v>
      </c>
      <c r="E111" s="41">
        <f t="shared" si="39"/>
        <v>0</v>
      </c>
      <c r="F111" s="41">
        <f t="shared" si="39"/>
        <v>0</v>
      </c>
      <c r="G111" s="61">
        <v>0</v>
      </c>
      <c r="H111" s="62">
        <v>0</v>
      </c>
      <c r="I111" s="61">
        <v>0</v>
      </c>
      <c r="J111" s="62">
        <v>0</v>
      </c>
      <c r="K111" s="61">
        <v>0</v>
      </c>
      <c r="L111" s="62">
        <v>0</v>
      </c>
      <c r="M111" s="61">
        <v>0</v>
      </c>
      <c r="N111" s="62">
        <v>0</v>
      </c>
      <c r="O111" s="43">
        <f>U111+Z111+AE111+AJ111</f>
        <v>0</v>
      </c>
      <c r="P111" s="44">
        <f t="shared" si="40"/>
        <v>0</v>
      </c>
      <c r="Q111" s="44">
        <f t="shared" si="48"/>
        <v>0</v>
      </c>
      <c r="R111" s="44">
        <f t="shared" si="48"/>
        <v>0</v>
      </c>
      <c r="S111" s="44">
        <f t="shared" si="48"/>
        <v>0</v>
      </c>
      <c r="T111" s="44">
        <f t="shared" si="48"/>
        <v>0</v>
      </c>
      <c r="U111" s="41">
        <f>SUM(V111:Y111)</f>
        <v>0</v>
      </c>
      <c r="V111" s="46">
        <v>0</v>
      </c>
      <c r="W111" s="47">
        <v>0</v>
      </c>
      <c r="X111" s="46">
        <v>0</v>
      </c>
      <c r="Y111" s="47">
        <v>0</v>
      </c>
      <c r="Z111" s="45">
        <f>SUM(AA111:AD111)</f>
        <v>0</v>
      </c>
      <c r="AA111" s="47">
        <v>0</v>
      </c>
      <c r="AB111" s="46">
        <v>0</v>
      </c>
      <c r="AC111" s="47">
        <v>0</v>
      </c>
      <c r="AD111" s="46">
        <v>0</v>
      </c>
      <c r="AE111" s="41">
        <f>SUM(AF111:AI111)</f>
        <v>0</v>
      </c>
      <c r="AF111" s="46">
        <v>0</v>
      </c>
      <c r="AG111" s="46">
        <v>0</v>
      </c>
      <c r="AH111" s="46">
        <v>0</v>
      </c>
      <c r="AI111" s="47">
        <v>0</v>
      </c>
      <c r="AJ111" s="45">
        <f>SUM(AK111:AN111)</f>
        <v>0</v>
      </c>
      <c r="AK111" s="47">
        <v>0</v>
      </c>
      <c r="AL111" s="46">
        <v>0</v>
      </c>
      <c r="AM111" s="47">
        <v>0</v>
      </c>
      <c r="AN111" s="48">
        <v>0</v>
      </c>
    </row>
    <row r="112" spans="1:40" ht="14.25" customHeight="1" x14ac:dyDescent="0.2">
      <c r="A112" s="49" t="s">
        <v>5</v>
      </c>
      <c r="B112" s="40">
        <f t="shared" si="38"/>
        <v>26</v>
      </c>
      <c r="C112" s="41">
        <f t="shared" si="38"/>
        <v>68882</v>
      </c>
      <c r="D112" s="42">
        <f t="shared" si="41"/>
        <v>123</v>
      </c>
      <c r="E112" s="41">
        <f t="shared" si="39"/>
        <v>17</v>
      </c>
      <c r="F112" s="41">
        <f t="shared" si="39"/>
        <v>4699</v>
      </c>
      <c r="G112" s="61">
        <v>11</v>
      </c>
      <c r="H112" s="62">
        <v>88</v>
      </c>
      <c r="I112" s="61">
        <v>6</v>
      </c>
      <c r="J112" s="62">
        <v>4611</v>
      </c>
      <c r="K112" s="61">
        <v>7</v>
      </c>
      <c r="L112" s="62">
        <v>64175</v>
      </c>
      <c r="M112" s="61">
        <v>2</v>
      </c>
      <c r="N112" s="62">
        <v>8</v>
      </c>
      <c r="O112" s="43">
        <f t="shared" ref="O112:O132" si="50">U112+Z112+AE112+AJ112</f>
        <v>123</v>
      </c>
      <c r="P112" s="44">
        <f t="shared" si="40"/>
        <v>61</v>
      </c>
      <c r="Q112" s="44">
        <f t="shared" si="48"/>
        <v>22</v>
      </c>
      <c r="R112" s="44">
        <f t="shared" si="48"/>
        <v>39</v>
      </c>
      <c r="S112" s="44">
        <f t="shared" si="48"/>
        <v>62</v>
      </c>
      <c r="T112" s="44">
        <f t="shared" si="48"/>
        <v>0</v>
      </c>
      <c r="U112" s="41">
        <f>SUM(V112:Y112)</f>
        <v>28</v>
      </c>
      <c r="V112" s="46">
        <v>22</v>
      </c>
      <c r="W112" s="47">
        <v>6</v>
      </c>
      <c r="X112" s="46">
        <v>0</v>
      </c>
      <c r="Y112" s="47">
        <v>0</v>
      </c>
      <c r="Z112" s="45">
        <f t="shared" ref="Z112:Z132" si="51">SUM(AA112:AD112)</f>
        <v>30</v>
      </c>
      <c r="AA112" s="47">
        <v>0</v>
      </c>
      <c r="AB112" s="46">
        <v>30</v>
      </c>
      <c r="AC112" s="47">
        <v>0</v>
      </c>
      <c r="AD112" s="46">
        <v>0</v>
      </c>
      <c r="AE112" s="41">
        <f t="shared" ref="AE112:AE132" si="52">SUM(AF112:AI112)</f>
        <v>62</v>
      </c>
      <c r="AF112" s="46">
        <v>0</v>
      </c>
      <c r="AG112" s="46">
        <v>0</v>
      </c>
      <c r="AH112" s="46">
        <v>62</v>
      </c>
      <c r="AI112" s="47">
        <v>0</v>
      </c>
      <c r="AJ112" s="45">
        <f>SUM(AK112:AN112)</f>
        <v>3</v>
      </c>
      <c r="AK112" s="47">
        <v>0</v>
      </c>
      <c r="AL112" s="46">
        <v>3</v>
      </c>
      <c r="AM112" s="47">
        <v>0</v>
      </c>
      <c r="AN112" s="48">
        <v>0</v>
      </c>
    </row>
    <row r="113" spans="1:40" ht="14.25" customHeight="1" x14ac:dyDescent="0.2">
      <c r="A113" s="40" t="s">
        <v>6</v>
      </c>
      <c r="B113" s="40">
        <f t="shared" si="38"/>
        <v>3</v>
      </c>
      <c r="C113" s="41">
        <f t="shared" si="38"/>
        <v>10123</v>
      </c>
      <c r="D113" s="42">
        <f t="shared" si="41"/>
        <v>36</v>
      </c>
      <c r="E113" s="41">
        <f t="shared" si="39"/>
        <v>2</v>
      </c>
      <c r="F113" s="41">
        <f t="shared" si="39"/>
        <v>9988</v>
      </c>
      <c r="G113" s="61">
        <v>0</v>
      </c>
      <c r="H113" s="62">
        <v>0</v>
      </c>
      <c r="I113" s="61">
        <v>2</v>
      </c>
      <c r="J113" s="62">
        <v>9988</v>
      </c>
      <c r="K113" s="61">
        <v>0</v>
      </c>
      <c r="L113" s="62">
        <v>0</v>
      </c>
      <c r="M113" s="61">
        <v>1</v>
      </c>
      <c r="N113" s="62">
        <v>135</v>
      </c>
      <c r="O113" s="43">
        <f t="shared" si="50"/>
        <v>36</v>
      </c>
      <c r="P113" s="44">
        <f t="shared" si="40"/>
        <v>21</v>
      </c>
      <c r="Q113" s="44">
        <f t="shared" si="48"/>
        <v>0</v>
      </c>
      <c r="R113" s="44">
        <f t="shared" si="48"/>
        <v>21</v>
      </c>
      <c r="S113" s="44">
        <f t="shared" si="48"/>
        <v>15</v>
      </c>
      <c r="T113" s="44">
        <f t="shared" si="48"/>
        <v>0</v>
      </c>
      <c r="U113" s="41">
        <f t="shared" ref="U113:U132" si="53">SUM(V113:Y113)</f>
        <v>0</v>
      </c>
      <c r="V113" s="46">
        <v>0</v>
      </c>
      <c r="W113" s="47">
        <v>0</v>
      </c>
      <c r="X113" s="46">
        <v>0</v>
      </c>
      <c r="Y113" s="47">
        <v>0</v>
      </c>
      <c r="Z113" s="45">
        <f t="shared" si="51"/>
        <v>31</v>
      </c>
      <c r="AA113" s="47">
        <v>0</v>
      </c>
      <c r="AB113" s="46">
        <v>21</v>
      </c>
      <c r="AC113" s="47">
        <v>10</v>
      </c>
      <c r="AD113" s="46">
        <v>0</v>
      </c>
      <c r="AE113" s="41">
        <f t="shared" si="52"/>
        <v>0</v>
      </c>
      <c r="AF113" s="46">
        <v>0</v>
      </c>
      <c r="AG113" s="46">
        <v>0</v>
      </c>
      <c r="AH113" s="46">
        <v>0</v>
      </c>
      <c r="AI113" s="47">
        <v>0</v>
      </c>
      <c r="AJ113" s="45">
        <f t="shared" ref="AJ113:AJ132" si="54">SUM(AK113:AN113)</f>
        <v>5</v>
      </c>
      <c r="AK113" s="47">
        <v>0</v>
      </c>
      <c r="AL113" s="46">
        <v>0</v>
      </c>
      <c r="AM113" s="47">
        <v>5</v>
      </c>
      <c r="AN113" s="48">
        <v>0</v>
      </c>
    </row>
    <row r="114" spans="1:40" ht="14.25" customHeight="1" x14ac:dyDescent="0.2">
      <c r="A114" s="40" t="s">
        <v>7</v>
      </c>
      <c r="B114" s="40">
        <f t="shared" si="38"/>
        <v>6</v>
      </c>
      <c r="C114" s="41">
        <f>F114+L114+N114</f>
        <v>1201</v>
      </c>
      <c r="D114" s="42">
        <f t="shared" si="41"/>
        <v>18</v>
      </c>
      <c r="E114" s="41">
        <f t="shared" si="39"/>
        <v>6</v>
      </c>
      <c r="F114" s="41">
        <f t="shared" si="39"/>
        <v>1201</v>
      </c>
      <c r="G114" s="61">
        <v>1</v>
      </c>
      <c r="H114" s="62">
        <v>1</v>
      </c>
      <c r="I114" s="61">
        <v>5</v>
      </c>
      <c r="J114" s="62">
        <v>1200</v>
      </c>
      <c r="K114" s="61">
        <v>0</v>
      </c>
      <c r="L114" s="62">
        <v>0</v>
      </c>
      <c r="M114" s="61">
        <v>0</v>
      </c>
      <c r="N114" s="62">
        <v>0</v>
      </c>
      <c r="O114" s="43">
        <f t="shared" si="50"/>
        <v>18</v>
      </c>
      <c r="P114" s="44">
        <f t="shared" si="40"/>
        <v>18</v>
      </c>
      <c r="Q114" s="44">
        <f t="shared" si="48"/>
        <v>0</v>
      </c>
      <c r="R114" s="44">
        <f t="shared" si="48"/>
        <v>18</v>
      </c>
      <c r="S114" s="44">
        <f t="shared" si="48"/>
        <v>0</v>
      </c>
      <c r="T114" s="44">
        <f t="shared" si="48"/>
        <v>0</v>
      </c>
      <c r="U114" s="41">
        <f t="shared" si="53"/>
        <v>0</v>
      </c>
      <c r="V114" s="46">
        <v>0</v>
      </c>
      <c r="W114" s="47">
        <v>0</v>
      </c>
      <c r="X114" s="46">
        <v>0</v>
      </c>
      <c r="Y114" s="47">
        <v>0</v>
      </c>
      <c r="Z114" s="45">
        <f t="shared" si="51"/>
        <v>18</v>
      </c>
      <c r="AA114" s="47">
        <v>0</v>
      </c>
      <c r="AB114" s="46">
        <v>18</v>
      </c>
      <c r="AC114" s="47">
        <v>0</v>
      </c>
      <c r="AD114" s="46">
        <v>0</v>
      </c>
      <c r="AE114" s="41">
        <f t="shared" si="52"/>
        <v>0</v>
      </c>
      <c r="AF114" s="46">
        <v>0</v>
      </c>
      <c r="AG114" s="46">
        <v>0</v>
      </c>
      <c r="AH114" s="46">
        <v>0</v>
      </c>
      <c r="AI114" s="47">
        <v>0</v>
      </c>
      <c r="AJ114" s="45">
        <f t="shared" si="54"/>
        <v>0</v>
      </c>
      <c r="AK114" s="47">
        <v>0</v>
      </c>
      <c r="AL114" s="46">
        <v>0</v>
      </c>
      <c r="AM114" s="47">
        <v>0</v>
      </c>
      <c r="AN114" s="48">
        <v>0</v>
      </c>
    </row>
    <row r="115" spans="1:40" ht="14.25" customHeight="1" x14ac:dyDescent="0.2">
      <c r="A115" s="40" t="s">
        <v>8</v>
      </c>
      <c r="B115" s="40">
        <f t="shared" si="38"/>
        <v>1</v>
      </c>
      <c r="C115" s="41">
        <f t="shared" si="38"/>
        <v>4</v>
      </c>
      <c r="D115" s="42">
        <f t="shared" si="41"/>
        <v>0</v>
      </c>
      <c r="E115" s="41">
        <f t="shared" si="39"/>
        <v>0</v>
      </c>
      <c r="F115" s="41">
        <f t="shared" si="39"/>
        <v>0</v>
      </c>
      <c r="G115" s="61">
        <v>0</v>
      </c>
      <c r="H115" s="62">
        <v>0</v>
      </c>
      <c r="I115" s="61">
        <v>0</v>
      </c>
      <c r="J115" s="62">
        <v>0</v>
      </c>
      <c r="K115" s="61">
        <v>0</v>
      </c>
      <c r="L115" s="62">
        <v>0</v>
      </c>
      <c r="M115" s="61">
        <v>1</v>
      </c>
      <c r="N115" s="62">
        <v>4</v>
      </c>
      <c r="O115" s="43">
        <f t="shared" si="50"/>
        <v>0</v>
      </c>
      <c r="P115" s="44">
        <f t="shared" si="40"/>
        <v>0</v>
      </c>
      <c r="Q115" s="44">
        <f t="shared" si="48"/>
        <v>0</v>
      </c>
      <c r="R115" s="44">
        <f t="shared" si="48"/>
        <v>0</v>
      </c>
      <c r="S115" s="44">
        <f t="shared" si="48"/>
        <v>0</v>
      </c>
      <c r="T115" s="44">
        <f t="shared" si="48"/>
        <v>0</v>
      </c>
      <c r="U115" s="41">
        <f t="shared" si="53"/>
        <v>0</v>
      </c>
      <c r="V115" s="46">
        <v>0</v>
      </c>
      <c r="W115" s="47">
        <v>0</v>
      </c>
      <c r="X115" s="46">
        <v>0</v>
      </c>
      <c r="Y115" s="47">
        <v>0</v>
      </c>
      <c r="Z115" s="45">
        <f t="shared" si="51"/>
        <v>0</v>
      </c>
      <c r="AA115" s="47">
        <v>0</v>
      </c>
      <c r="AB115" s="46">
        <v>0</v>
      </c>
      <c r="AC115" s="47">
        <v>0</v>
      </c>
      <c r="AD115" s="46">
        <v>0</v>
      </c>
      <c r="AE115" s="41">
        <f t="shared" si="52"/>
        <v>0</v>
      </c>
      <c r="AF115" s="46">
        <v>0</v>
      </c>
      <c r="AG115" s="46">
        <v>0</v>
      </c>
      <c r="AH115" s="46">
        <v>0</v>
      </c>
      <c r="AI115" s="47">
        <v>0</v>
      </c>
      <c r="AJ115" s="45">
        <f t="shared" si="54"/>
        <v>0</v>
      </c>
      <c r="AK115" s="47">
        <v>0</v>
      </c>
      <c r="AL115" s="46">
        <v>0</v>
      </c>
      <c r="AM115" s="47">
        <v>0</v>
      </c>
      <c r="AN115" s="48">
        <v>0</v>
      </c>
    </row>
    <row r="116" spans="1:40" ht="14.25" customHeight="1" x14ac:dyDescent="0.2">
      <c r="A116" s="40" t="s">
        <v>9</v>
      </c>
      <c r="B116" s="40">
        <f t="shared" si="38"/>
        <v>0</v>
      </c>
      <c r="C116" s="41">
        <f t="shared" si="38"/>
        <v>0</v>
      </c>
      <c r="D116" s="42">
        <f t="shared" si="41"/>
        <v>0</v>
      </c>
      <c r="E116" s="41">
        <f t="shared" si="39"/>
        <v>0</v>
      </c>
      <c r="F116" s="41">
        <f t="shared" si="39"/>
        <v>0</v>
      </c>
      <c r="G116" s="61">
        <v>0</v>
      </c>
      <c r="H116" s="62">
        <v>0</v>
      </c>
      <c r="I116" s="61">
        <v>0</v>
      </c>
      <c r="J116" s="62">
        <v>0</v>
      </c>
      <c r="K116" s="61">
        <v>0</v>
      </c>
      <c r="L116" s="62">
        <v>0</v>
      </c>
      <c r="M116" s="61">
        <v>0</v>
      </c>
      <c r="N116" s="62">
        <v>0</v>
      </c>
      <c r="O116" s="43">
        <f t="shared" si="50"/>
        <v>0</v>
      </c>
      <c r="P116" s="44">
        <f t="shared" si="40"/>
        <v>0</v>
      </c>
      <c r="Q116" s="44">
        <f t="shared" si="48"/>
        <v>0</v>
      </c>
      <c r="R116" s="44">
        <f t="shared" si="48"/>
        <v>0</v>
      </c>
      <c r="S116" s="44">
        <f t="shared" si="48"/>
        <v>0</v>
      </c>
      <c r="T116" s="44">
        <f t="shared" si="48"/>
        <v>0</v>
      </c>
      <c r="U116" s="41">
        <f t="shared" si="53"/>
        <v>0</v>
      </c>
      <c r="V116" s="46">
        <v>0</v>
      </c>
      <c r="W116" s="47">
        <v>0</v>
      </c>
      <c r="X116" s="46">
        <v>0</v>
      </c>
      <c r="Y116" s="47">
        <v>0</v>
      </c>
      <c r="Z116" s="45">
        <f t="shared" si="51"/>
        <v>0</v>
      </c>
      <c r="AA116" s="47">
        <v>0</v>
      </c>
      <c r="AB116" s="46">
        <v>0</v>
      </c>
      <c r="AC116" s="47">
        <v>0</v>
      </c>
      <c r="AD116" s="46">
        <v>0</v>
      </c>
      <c r="AE116" s="41">
        <f t="shared" si="52"/>
        <v>0</v>
      </c>
      <c r="AF116" s="46">
        <v>0</v>
      </c>
      <c r="AG116" s="46">
        <v>0</v>
      </c>
      <c r="AH116" s="46">
        <v>0</v>
      </c>
      <c r="AI116" s="47">
        <v>0</v>
      </c>
      <c r="AJ116" s="45">
        <f t="shared" si="54"/>
        <v>0</v>
      </c>
      <c r="AK116" s="47">
        <v>0</v>
      </c>
      <c r="AL116" s="46">
        <v>0</v>
      </c>
      <c r="AM116" s="47">
        <v>0</v>
      </c>
      <c r="AN116" s="48">
        <v>0</v>
      </c>
    </row>
    <row r="117" spans="1:40" ht="14.25" customHeight="1" x14ac:dyDescent="0.2">
      <c r="A117" s="49" t="s">
        <v>10</v>
      </c>
      <c r="B117" s="40">
        <f t="shared" si="38"/>
        <v>18</v>
      </c>
      <c r="C117" s="41">
        <f t="shared" si="38"/>
        <v>16053</v>
      </c>
      <c r="D117" s="42">
        <f t="shared" si="41"/>
        <v>81</v>
      </c>
      <c r="E117" s="41">
        <f t="shared" si="39"/>
        <v>15</v>
      </c>
      <c r="F117" s="41">
        <f t="shared" si="39"/>
        <v>13054</v>
      </c>
      <c r="G117" s="61">
        <v>10</v>
      </c>
      <c r="H117" s="62">
        <v>34</v>
      </c>
      <c r="I117" s="61">
        <v>5</v>
      </c>
      <c r="J117" s="62">
        <v>13020</v>
      </c>
      <c r="K117" s="61">
        <v>0</v>
      </c>
      <c r="L117" s="62">
        <v>0</v>
      </c>
      <c r="M117" s="61">
        <v>3</v>
      </c>
      <c r="N117" s="62">
        <v>2999</v>
      </c>
      <c r="O117" s="43">
        <f t="shared" si="50"/>
        <v>81</v>
      </c>
      <c r="P117" s="44">
        <f t="shared" si="40"/>
        <v>52</v>
      </c>
      <c r="Q117" s="44">
        <f t="shared" si="48"/>
        <v>29</v>
      </c>
      <c r="R117" s="44">
        <f t="shared" si="48"/>
        <v>23</v>
      </c>
      <c r="S117" s="44">
        <f t="shared" si="48"/>
        <v>27</v>
      </c>
      <c r="T117" s="44">
        <f t="shared" si="48"/>
        <v>2</v>
      </c>
      <c r="U117" s="41">
        <f t="shared" si="53"/>
        <v>19</v>
      </c>
      <c r="V117" s="46">
        <v>15</v>
      </c>
      <c r="W117" s="47">
        <v>3</v>
      </c>
      <c r="X117" s="46">
        <v>0</v>
      </c>
      <c r="Y117" s="47">
        <v>1</v>
      </c>
      <c r="Z117" s="45">
        <f t="shared" si="51"/>
        <v>47</v>
      </c>
      <c r="AA117" s="47">
        <v>0</v>
      </c>
      <c r="AB117" s="46">
        <v>19</v>
      </c>
      <c r="AC117" s="47">
        <v>27</v>
      </c>
      <c r="AD117" s="46">
        <v>1</v>
      </c>
      <c r="AE117" s="41">
        <f t="shared" si="52"/>
        <v>0</v>
      </c>
      <c r="AF117" s="46">
        <v>0</v>
      </c>
      <c r="AG117" s="46">
        <v>0</v>
      </c>
      <c r="AH117" s="46">
        <v>0</v>
      </c>
      <c r="AI117" s="47">
        <v>0</v>
      </c>
      <c r="AJ117" s="45">
        <f t="shared" si="54"/>
        <v>15</v>
      </c>
      <c r="AK117" s="47">
        <v>14</v>
      </c>
      <c r="AL117" s="46">
        <v>1</v>
      </c>
      <c r="AM117" s="47">
        <v>0</v>
      </c>
      <c r="AN117" s="48">
        <v>0</v>
      </c>
    </row>
    <row r="118" spans="1:40" ht="14.25" customHeight="1" x14ac:dyDescent="0.2">
      <c r="A118" s="49" t="s">
        <v>11</v>
      </c>
      <c r="B118" s="40">
        <f t="shared" si="38"/>
        <v>30</v>
      </c>
      <c r="C118" s="41">
        <f t="shared" si="38"/>
        <v>3192</v>
      </c>
      <c r="D118" s="42">
        <f t="shared" si="41"/>
        <v>84</v>
      </c>
      <c r="E118" s="41">
        <f t="shared" si="39"/>
        <v>22</v>
      </c>
      <c r="F118" s="41">
        <f t="shared" si="39"/>
        <v>67</v>
      </c>
      <c r="G118" s="61">
        <v>13</v>
      </c>
      <c r="H118" s="62">
        <v>43</v>
      </c>
      <c r="I118" s="61">
        <v>9</v>
      </c>
      <c r="J118" s="62">
        <v>24</v>
      </c>
      <c r="K118" s="61">
        <v>3</v>
      </c>
      <c r="L118" s="62">
        <v>1147</v>
      </c>
      <c r="M118" s="61">
        <v>5</v>
      </c>
      <c r="N118" s="62">
        <v>1978</v>
      </c>
      <c r="O118" s="43">
        <f t="shared" si="50"/>
        <v>84</v>
      </c>
      <c r="P118" s="44">
        <f t="shared" si="40"/>
        <v>64</v>
      </c>
      <c r="Q118" s="44">
        <f t="shared" si="48"/>
        <v>34</v>
      </c>
      <c r="R118" s="44">
        <f t="shared" si="48"/>
        <v>30</v>
      </c>
      <c r="S118" s="44">
        <f t="shared" si="48"/>
        <v>19</v>
      </c>
      <c r="T118" s="44">
        <f t="shared" si="48"/>
        <v>1</v>
      </c>
      <c r="U118" s="41">
        <f t="shared" si="53"/>
        <v>38</v>
      </c>
      <c r="V118" s="46">
        <v>29</v>
      </c>
      <c r="W118" s="47">
        <v>9</v>
      </c>
      <c r="X118" s="46">
        <v>0</v>
      </c>
      <c r="Y118" s="47">
        <v>0</v>
      </c>
      <c r="Z118" s="45">
        <f t="shared" si="51"/>
        <v>20</v>
      </c>
      <c r="AA118" s="47">
        <v>0</v>
      </c>
      <c r="AB118" s="46">
        <v>19</v>
      </c>
      <c r="AC118" s="47">
        <v>1</v>
      </c>
      <c r="AD118" s="46">
        <v>0</v>
      </c>
      <c r="AE118" s="41">
        <f t="shared" si="52"/>
        <v>6</v>
      </c>
      <c r="AF118" s="46">
        <v>0</v>
      </c>
      <c r="AG118" s="46">
        <v>0</v>
      </c>
      <c r="AH118" s="46">
        <v>5</v>
      </c>
      <c r="AI118" s="47">
        <v>1</v>
      </c>
      <c r="AJ118" s="45">
        <f t="shared" si="54"/>
        <v>20</v>
      </c>
      <c r="AK118" s="47">
        <v>5</v>
      </c>
      <c r="AL118" s="46">
        <v>2</v>
      </c>
      <c r="AM118" s="47">
        <v>13</v>
      </c>
      <c r="AN118" s="48">
        <v>0</v>
      </c>
    </row>
    <row r="119" spans="1:40" ht="14.25" customHeight="1" x14ac:dyDescent="0.2">
      <c r="A119" s="49" t="s">
        <v>12</v>
      </c>
      <c r="B119" s="40">
        <f t="shared" si="38"/>
        <v>25</v>
      </c>
      <c r="C119" s="41">
        <f t="shared" si="38"/>
        <v>364</v>
      </c>
      <c r="D119" s="42">
        <f t="shared" si="41"/>
        <v>36</v>
      </c>
      <c r="E119" s="41">
        <f t="shared" si="39"/>
        <v>17</v>
      </c>
      <c r="F119" s="41">
        <f t="shared" si="39"/>
        <v>324</v>
      </c>
      <c r="G119" s="61">
        <v>6</v>
      </c>
      <c r="H119" s="62">
        <v>12</v>
      </c>
      <c r="I119" s="61">
        <v>11</v>
      </c>
      <c r="J119" s="62">
        <v>312</v>
      </c>
      <c r="K119" s="61">
        <v>2</v>
      </c>
      <c r="L119" s="62">
        <v>23</v>
      </c>
      <c r="M119" s="61">
        <v>6</v>
      </c>
      <c r="N119" s="62">
        <v>17</v>
      </c>
      <c r="O119" s="43">
        <f t="shared" si="50"/>
        <v>36</v>
      </c>
      <c r="P119" s="44">
        <f t="shared" si="40"/>
        <v>36</v>
      </c>
      <c r="Q119" s="44">
        <f t="shared" si="48"/>
        <v>10</v>
      </c>
      <c r="R119" s="44">
        <f t="shared" si="48"/>
        <v>26</v>
      </c>
      <c r="S119" s="44">
        <f t="shared" si="48"/>
        <v>0</v>
      </c>
      <c r="T119" s="44">
        <f t="shared" si="48"/>
        <v>0</v>
      </c>
      <c r="U119" s="41">
        <f t="shared" si="53"/>
        <v>10</v>
      </c>
      <c r="V119" s="46">
        <v>10</v>
      </c>
      <c r="W119" s="47">
        <v>0</v>
      </c>
      <c r="X119" s="46">
        <v>0</v>
      </c>
      <c r="Y119" s="47">
        <v>0</v>
      </c>
      <c r="Z119" s="45">
        <f t="shared" si="51"/>
        <v>25</v>
      </c>
      <c r="AA119" s="47">
        <v>0</v>
      </c>
      <c r="AB119" s="46">
        <v>25</v>
      </c>
      <c r="AC119" s="47">
        <v>0</v>
      </c>
      <c r="AD119" s="46">
        <v>0</v>
      </c>
      <c r="AE119" s="41">
        <f t="shared" si="52"/>
        <v>0</v>
      </c>
      <c r="AF119" s="46">
        <v>0</v>
      </c>
      <c r="AG119" s="46">
        <v>0</v>
      </c>
      <c r="AH119" s="46">
        <v>0</v>
      </c>
      <c r="AI119" s="47">
        <v>0</v>
      </c>
      <c r="AJ119" s="45">
        <f t="shared" si="54"/>
        <v>1</v>
      </c>
      <c r="AK119" s="47">
        <v>0</v>
      </c>
      <c r="AL119" s="46">
        <v>1</v>
      </c>
      <c r="AM119" s="47">
        <v>0</v>
      </c>
      <c r="AN119" s="48">
        <v>0</v>
      </c>
    </row>
    <row r="120" spans="1:40" ht="14.25" customHeight="1" x14ac:dyDescent="0.2">
      <c r="A120" s="49" t="s">
        <v>13</v>
      </c>
      <c r="B120" s="40">
        <f t="shared" si="38"/>
        <v>31</v>
      </c>
      <c r="C120" s="41">
        <f t="shared" si="38"/>
        <v>446</v>
      </c>
      <c r="D120" s="42">
        <f t="shared" si="41"/>
        <v>87</v>
      </c>
      <c r="E120" s="41">
        <f t="shared" si="39"/>
        <v>25</v>
      </c>
      <c r="F120" s="41">
        <f t="shared" si="39"/>
        <v>67</v>
      </c>
      <c r="G120" s="61">
        <v>12</v>
      </c>
      <c r="H120" s="62">
        <v>17</v>
      </c>
      <c r="I120" s="61">
        <v>13</v>
      </c>
      <c r="J120" s="62">
        <v>50</v>
      </c>
      <c r="K120" s="61">
        <v>3</v>
      </c>
      <c r="L120" s="62">
        <v>373</v>
      </c>
      <c r="M120" s="61">
        <v>3</v>
      </c>
      <c r="N120" s="62">
        <v>6</v>
      </c>
      <c r="O120" s="43">
        <f t="shared" si="50"/>
        <v>87</v>
      </c>
      <c r="P120" s="44">
        <f t="shared" si="40"/>
        <v>76</v>
      </c>
      <c r="Q120" s="44">
        <f t="shared" si="48"/>
        <v>30</v>
      </c>
      <c r="R120" s="44">
        <f t="shared" si="48"/>
        <v>46</v>
      </c>
      <c r="S120" s="44">
        <f t="shared" si="48"/>
        <v>10</v>
      </c>
      <c r="T120" s="44">
        <f t="shared" si="48"/>
        <v>1</v>
      </c>
      <c r="U120" s="41">
        <f t="shared" si="53"/>
        <v>35</v>
      </c>
      <c r="V120" s="46">
        <v>26</v>
      </c>
      <c r="W120" s="47">
        <v>9</v>
      </c>
      <c r="X120" s="46">
        <v>0</v>
      </c>
      <c r="Y120" s="47">
        <v>0</v>
      </c>
      <c r="Z120" s="45">
        <f t="shared" si="51"/>
        <v>40</v>
      </c>
      <c r="AA120" s="47">
        <v>2</v>
      </c>
      <c r="AB120" s="46">
        <v>37</v>
      </c>
      <c r="AC120" s="47">
        <v>1</v>
      </c>
      <c r="AD120" s="46">
        <v>0</v>
      </c>
      <c r="AE120" s="41">
        <f t="shared" si="52"/>
        <v>9</v>
      </c>
      <c r="AF120" s="46">
        <v>0</v>
      </c>
      <c r="AG120" s="46">
        <v>0</v>
      </c>
      <c r="AH120" s="46">
        <v>9</v>
      </c>
      <c r="AI120" s="47">
        <v>0</v>
      </c>
      <c r="AJ120" s="45">
        <f t="shared" si="54"/>
        <v>3</v>
      </c>
      <c r="AK120" s="47">
        <v>2</v>
      </c>
      <c r="AL120" s="46">
        <v>0</v>
      </c>
      <c r="AM120" s="47">
        <v>0</v>
      </c>
      <c r="AN120" s="48">
        <v>1</v>
      </c>
    </row>
    <row r="121" spans="1:40" ht="14.25" customHeight="1" x14ac:dyDescent="0.2">
      <c r="A121" s="40" t="s">
        <v>14</v>
      </c>
      <c r="B121" s="40">
        <f t="shared" si="38"/>
        <v>5</v>
      </c>
      <c r="C121" s="41">
        <f t="shared" si="38"/>
        <v>5</v>
      </c>
      <c r="D121" s="42">
        <f t="shared" si="41"/>
        <v>8</v>
      </c>
      <c r="E121" s="41">
        <f t="shared" si="39"/>
        <v>5</v>
      </c>
      <c r="F121" s="41">
        <f t="shared" si="39"/>
        <v>5</v>
      </c>
      <c r="G121" s="61">
        <v>2</v>
      </c>
      <c r="H121" s="62">
        <v>2</v>
      </c>
      <c r="I121" s="61">
        <v>3</v>
      </c>
      <c r="J121" s="62">
        <v>3</v>
      </c>
      <c r="K121" s="61">
        <v>0</v>
      </c>
      <c r="L121" s="62">
        <v>0</v>
      </c>
      <c r="M121" s="61">
        <v>0</v>
      </c>
      <c r="N121" s="62">
        <v>0</v>
      </c>
      <c r="O121" s="43">
        <f t="shared" si="50"/>
        <v>8</v>
      </c>
      <c r="P121" s="44">
        <f t="shared" si="40"/>
        <v>8</v>
      </c>
      <c r="Q121" s="44">
        <f t="shared" si="48"/>
        <v>7</v>
      </c>
      <c r="R121" s="44">
        <f t="shared" si="48"/>
        <v>1</v>
      </c>
      <c r="S121" s="44">
        <f t="shared" si="48"/>
        <v>0</v>
      </c>
      <c r="T121" s="44">
        <f t="shared" si="48"/>
        <v>0</v>
      </c>
      <c r="U121" s="41">
        <f t="shared" si="53"/>
        <v>5</v>
      </c>
      <c r="V121" s="46">
        <v>5</v>
      </c>
      <c r="W121" s="47">
        <v>0</v>
      </c>
      <c r="X121" s="46">
        <v>0</v>
      </c>
      <c r="Y121" s="47">
        <v>0</v>
      </c>
      <c r="Z121" s="45">
        <f t="shared" si="51"/>
        <v>3</v>
      </c>
      <c r="AA121" s="47">
        <v>2</v>
      </c>
      <c r="AB121" s="46">
        <v>1</v>
      </c>
      <c r="AC121" s="47">
        <v>0</v>
      </c>
      <c r="AD121" s="46">
        <v>0</v>
      </c>
      <c r="AE121" s="41">
        <f t="shared" si="52"/>
        <v>0</v>
      </c>
      <c r="AF121" s="46">
        <v>0</v>
      </c>
      <c r="AG121" s="46">
        <v>0</v>
      </c>
      <c r="AH121" s="46">
        <v>0</v>
      </c>
      <c r="AI121" s="47">
        <v>0</v>
      </c>
      <c r="AJ121" s="45">
        <f t="shared" si="54"/>
        <v>0</v>
      </c>
      <c r="AK121" s="47">
        <v>0</v>
      </c>
      <c r="AL121" s="46">
        <v>0</v>
      </c>
      <c r="AM121" s="47">
        <v>0</v>
      </c>
      <c r="AN121" s="48">
        <v>0</v>
      </c>
    </row>
    <row r="122" spans="1:40" ht="14.25" customHeight="1" x14ac:dyDescent="0.2">
      <c r="A122" s="40" t="s">
        <v>15</v>
      </c>
      <c r="B122" s="40">
        <f t="shared" si="38"/>
        <v>10</v>
      </c>
      <c r="C122" s="41">
        <f t="shared" si="38"/>
        <v>48</v>
      </c>
      <c r="D122" s="42">
        <f t="shared" si="41"/>
        <v>28</v>
      </c>
      <c r="E122" s="41">
        <f t="shared" si="39"/>
        <v>8</v>
      </c>
      <c r="F122" s="41">
        <f t="shared" si="39"/>
        <v>23</v>
      </c>
      <c r="G122" s="61">
        <v>6</v>
      </c>
      <c r="H122" s="62">
        <v>18</v>
      </c>
      <c r="I122" s="61">
        <v>2</v>
      </c>
      <c r="J122" s="62">
        <v>5</v>
      </c>
      <c r="K122" s="61">
        <v>2</v>
      </c>
      <c r="L122" s="62">
        <v>25</v>
      </c>
      <c r="M122" s="61">
        <v>0</v>
      </c>
      <c r="N122" s="62">
        <v>0</v>
      </c>
      <c r="O122" s="43">
        <f t="shared" si="50"/>
        <v>28</v>
      </c>
      <c r="P122" s="44">
        <f t="shared" si="40"/>
        <v>26</v>
      </c>
      <c r="Q122" s="44">
        <f t="shared" si="48"/>
        <v>23</v>
      </c>
      <c r="R122" s="44">
        <f t="shared" si="48"/>
        <v>3</v>
      </c>
      <c r="S122" s="44">
        <f t="shared" si="48"/>
        <v>2</v>
      </c>
      <c r="T122" s="44">
        <f t="shared" si="48"/>
        <v>0</v>
      </c>
      <c r="U122" s="41">
        <f t="shared" si="53"/>
        <v>23</v>
      </c>
      <c r="V122" s="46">
        <v>23</v>
      </c>
      <c r="W122" s="47">
        <v>0</v>
      </c>
      <c r="X122" s="46">
        <v>0</v>
      </c>
      <c r="Y122" s="47">
        <v>0</v>
      </c>
      <c r="Z122" s="45">
        <f t="shared" si="51"/>
        <v>3</v>
      </c>
      <c r="AA122" s="47">
        <v>0</v>
      </c>
      <c r="AB122" s="46">
        <v>3</v>
      </c>
      <c r="AC122" s="47">
        <v>0</v>
      </c>
      <c r="AD122" s="46">
        <v>0</v>
      </c>
      <c r="AE122" s="41">
        <f t="shared" si="52"/>
        <v>2</v>
      </c>
      <c r="AF122" s="46">
        <v>0</v>
      </c>
      <c r="AG122" s="46">
        <v>0</v>
      </c>
      <c r="AH122" s="46">
        <v>2</v>
      </c>
      <c r="AI122" s="47">
        <v>0</v>
      </c>
      <c r="AJ122" s="45">
        <f t="shared" si="54"/>
        <v>0</v>
      </c>
      <c r="AK122" s="47">
        <v>0</v>
      </c>
      <c r="AL122" s="46">
        <v>0</v>
      </c>
      <c r="AM122" s="47">
        <v>0</v>
      </c>
      <c r="AN122" s="48">
        <v>0</v>
      </c>
    </row>
    <row r="123" spans="1:40" ht="14.25" customHeight="1" x14ac:dyDescent="0.2">
      <c r="A123" s="49" t="s">
        <v>16</v>
      </c>
      <c r="B123" s="40">
        <f t="shared" si="38"/>
        <v>14</v>
      </c>
      <c r="C123" s="41">
        <f t="shared" si="38"/>
        <v>2041</v>
      </c>
      <c r="D123" s="42">
        <f t="shared" si="41"/>
        <v>33</v>
      </c>
      <c r="E123" s="41">
        <f t="shared" si="39"/>
        <v>12</v>
      </c>
      <c r="F123" s="41">
        <f t="shared" si="39"/>
        <v>2039</v>
      </c>
      <c r="G123" s="61">
        <v>5</v>
      </c>
      <c r="H123" s="62">
        <v>15</v>
      </c>
      <c r="I123" s="61">
        <v>7</v>
      </c>
      <c r="J123" s="62">
        <v>2024</v>
      </c>
      <c r="K123" s="61">
        <v>0</v>
      </c>
      <c r="L123" s="62">
        <v>0</v>
      </c>
      <c r="M123" s="61">
        <v>2</v>
      </c>
      <c r="N123" s="62">
        <v>2</v>
      </c>
      <c r="O123" s="43">
        <f t="shared" si="50"/>
        <v>33</v>
      </c>
      <c r="P123" s="44">
        <f t="shared" si="40"/>
        <v>29</v>
      </c>
      <c r="Q123" s="44">
        <f t="shared" si="48"/>
        <v>9</v>
      </c>
      <c r="R123" s="44">
        <f t="shared" si="48"/>
        <v>20</v>
      </c>
      <c r="S123" s="44">
        <f t="shared" si="48"/>
        <v>4</v>
      </c>
      <c r="T123" s="44">
        <f t="shared" si="48"/>
        <v>0</v>
      </c>
      <c r="U123" s="41">
        <f t="shared" si="53"/>
        <v>10</v>
      </c>
      <c r="V123" s="46">
        <v>9</v>
      </c>
      <c r="W123" s="47">
        <v>1</v>
      </c>
      <c r="X123" s="46">
        <v>0</v>
      </c>
      <c r="Y123" s="47">
        <v>0</v>
      </c>
      <c r="Z123" s="45">
        <f t="shared" si="51"/>
        <v>20</v>
      </c>
      <c r="AA123" s="47">
        <v>0</v>
      </c>
      <c r="AB123" s="46">
        <v>19</v>
      </c>
      <c r="AC123" s="47">
        <v>1</v>
      </c>
      <c r="AD123" s="46">
        <v>0</v>
      </c>
      <c r="AE123" s="41">
        <f t="shared" si="52"/>
        <v>3</v>
      </c>
      <c r="AF123" s="46">
        <v>0</v>
      </c>
      <c r="AG123" s="46">
        <v>0</v>
      </c>
      <c r="AH123" s="46">
        <v>3</v>
      </c>
      <c r="AI123" s="47">
        <v>0</v>
      </c>
      <c r="AJ123" s="45">
        <f t="shared" si="54"/>
        <v>0</v>
      </c>
      <c r="AK123" s="47">
        <v>0</v>
      </c>
      <c r="AL123" s="46">
        <v>0</v>
      </c>
      <c r="AM123" s="47">
        <v>0</v>
      </c>
      <c r="AN123" s="48">
        <v>0</v>
      </c>
    </row>
    <row r="124" spans="1:40" ht="14.25" customHeight="1" x14ac:dyDescent="0.2">
      <c r="A124" s="40" t="s">
        <v>17</v>
      </c>
      <c r="B124" s="40">
        <f t="shared" si="38"/>
        <v>15</v>
      </c>
      <c r="C124" s="41">
        <f t="shared" si="38"/>
        <v>7134</v>
      </c>
      <c r="D124" s="42">
        <f t="shared" si="41"/>
        <v>59</v>
      </c>
      <c r="E124" s="41">
        <f t="shared" si="39"/>
        <v>11</v>
      </c>
      <c r="F124" s="41">
        <f t="shared" si="39"/>
        <v>564</v>
      </c>
      <c r="G124" s="61">
        <v>4</v>
      </c>
      <c r="H124" s="62">
        <v>15</v>
      </c>
      <c r="I124" s="61">
        <v>7</v>
      </c>
      <c r="J124" s="62">
        <v>549</v>
      </c>
      <c r="K124" s="61">
        <v>2</v>
      </c>
      <c r="L124" s="62">
        <v>8</v>
      </c>
      <c r="M124" s="61">
        <v>2</v>
      </c>
      <c r="N124" s="62">
        <v>6562</v>
      </c>
      <c r="O124" s="43">
        <f t="shared" si="50"/>
        <v>59</v>
      </c>
      <c r="P124" s="44">
        <f t="shared" si="40"/>
        <v>52</v>
      </c>
      <c r="Q124" s="44">
        <f t="shared" si="48"/>
        <v>32</v>
      </c>
      <c r="R124" s="44">
        <f t="shared" si="48"/>
        <v>20</v>
      </c>
      <c r="S124" s="44">
        <f t="shared" si="48"/>
        <v>7</v>
      </c>
      <c r="T124" s="44">
        <f t="shared" si="48"/>
        <v>0</v>
      </c>
      <c r="U124" s="41">
        <f t="shared" si="53"/>
        <v>6</v>
      </c>
      <c r="V124" s="46">
        <v>6</v>
      </c>
      <c r="W124" s="47">
        <v>0</v>
      </c>
      <c r="X124" s="46">
        <v>0</v>
      </c>
      <c r="Y124" s="47">
        <v>0</v>
      </c>
      <c r="Z124" s="45">
        <f t="shared" si="51"/>
        <v>25</v>
      </c>
      <c r="AA124" s="47">
        <v>0</v>
      </c>
      <c r="AB124" s="46">
        <v>20</v>
      </c>
      <c r="AC124" s="47">
        <v>5</v>
      </c>
      <c r="AD124" s="46">
        <v>0</v>
      </c>
      <c r="AE124" s="41">
        <f t="shared" si="52"/>
        <v>0</v>
      </c>
      <c r="AF124" s="46">
        <v>0</v>
      </c>
      <c r="AG124" s="46">
        <v>0</v>
      </c>
      <c r="AH124" s="46">
        <v>0</v>
      </c>
      <c r="AI124" s="47">
        <v>0</v>
      </c>
      <c r="AJ124" s="45">
        <f t="shared" si="54"/>
        <v>28</v>
      </c>
      <c r="AK124" s="47">
        <v>26</v>
      </c>
      <c r="AL124" s="46">
        <v>0</v>
      </c>
      <c r="AM124" s="47">
        <v>2</v>
      </c>
      <c r="AN124" s="48">
        <v>0</v>
      </c>
    </row>
    <row r="125" spans="1:40" ht="14.25" customHeight="1" x14ac:dyDescent="0.2">
      <c r="A125" s="49" t="s">
        <v>18</v>
      </c>
      <c r="B125" s="40">
        <f t="shared" si="38"/>
        <v>30</v>
      </c>
      <c r="C125" s="41">
        <f t="shared" si="38"/>
        <v>7945</v>
      </c>
      <c r="D125" s="42">
        <f t="shared" si="41"/>
        <v>97</v>
      </c>
      <c r="E125" s="41">
        <f t="shared" si="39"/>
        <v>25</v>
      </c>
      <c r="F125" s="41">
        <f t="shared" si="39"/>
        <v>277</v>
      </c>
      <c r="G125" s="61">
        <v>14</v>
      </c>
      <c r="H125" s="62">
        <v>41</v>
      </c>
      <c r="I125" s="61">
        <v>11</v>
      </c>
      <c r="J125" s="62">
        <v>236</v>
      </c>
      <c r="K125" s="61">
        <v>4</v>
      </c>
      <c r="L125" s="62">
        <v>7667</v>
      </c>
      <c r="M125" s="61">
        <v>1</v>
      </c>
      <c r="N125" s="62">
        <v>1</v>
      </c>
      <c r="O125" s="43">
        <f t="shared" si="50"/>
        <v>97</v>
      </c>
      <c r="P125" s="44">
        <f t="shared" si="40"/>
        <v>61</v>
      </c>
      <c r="Q125" s="44">
        <f t="shared" si="48"/>
        <v>45</v>
      </c>
      <c r="R125" s="44">
        <f t="shared" si="48"/>
        <v>16</v>
      </c>
      <c r="S125" s="44">
        <f t="shared" si="48"/>
        <v>36</v>
      </c>
      <c r="T125" s="44">
        <f t="shared" si="48"/>
        <v>0</v>
      </c>
      <c r="U125" s="41">
        <f t="shared" si="53"/>
        <v>42</v>
      </c>
      <c r="V125" s="46">
        <v>42</v>
      </c>
      <c r="W125" s="47">
        <v>0</v>
      </c>
      <c r="X125" s="46">
        <v>0</v>
      </c>
      <c r="Y125" s="47">
        <v>0</v>
      </c>
      <c r="Z125" s="45">
        <f t="shared" si="51"/>
        <v>19</v>
      </c>
      <c r="AA125" s="47">
        <v>3</v>
      </c>
      <c r="AB125" s="46">
        <v>16</v>
      </c>
      <c r="AC125" s="47">
        <v>0</v>
      </c>
      <c r="AD125" s="46">
        <v>0</v>
      </c>
      <c r="AE125" s="41">
        <f t="shared" si="52"/>
        <v>35</v>
      </c>
      <c r="AF125" s="46">
        <v>0</v>
      </c>
      <c r="AG125" s="46">
        <v>0</v>
      </c>
      <c r="AH125" s="46">
        <v>35</v>
      </c>
      <c r="AI125" s="47">
        <v>0</v>
      </c>
      <c r="AJ125" s="45">
        <f t="shared" si="54"/>
        <v>1</v>
      </c>
      <c r="AK125" s="47">
        <v>0</v>
      </c>
      <c r="AL125" s="46">
        <v>0</v>
      </c>
      <c r="AM125" s="47">
        <v>1</v>
      </c>
      <c r="AN125" s="48">
        <v>0</v>
      </c>
    </row>
    <row r="126" spans="1:40" ht="14.25" customHeight="1" x14ac:dyDescent="0.2">
      <c r="A126" s="40" t="s">
        <v>19</v>
      </c>
      <c r="B126" s="40">
        <f t="shared" si="38"/>
        <v>9</v>
      </c>
      <c r="C126" s="41">
        <f t="shared" si="38"/>
        <v>820</v>
      </c>
      <c r="D126" s="42">
        <f t="shared" si="41"/>
        <v>26</v>
      </c>
      <c r="E126" s="41">
        <f t="shared" si="39"/>
        <v>6</v>
      </c>
      <c r="F126" s="41">
        <f t="shared" si="39"/>
        <v>220</v>
      </c>
      <c r="G126" s="61">
        <v>3</v>
      </c>
      <c r="H126" s="62">
        <v>16</v>
      </c>
      <c r="I126" s="61">
        <v>3</v>
      </c>
      <c r="J126" s="62">
        <v>204</v>
      </c>
      <c r="K126" s="61">
        <v>1</v>
      </c>
      <c r="L126" s="62">
        <v>498</v>
      </c>
      <c r="M126" s="61">
        <v>2</v>
      </c>
      <c r="N126" s="62">
        <v>102</v>
      </c>
      <c r="O126" s="43">
        <f t="shared" si="50"/>
        <v>26</v>
      </c>
      <c r="P126" s="44">
        <f t="shared" si="40"/>
        <v>18</v>
      </c>
      <c r="Q126" s="44">
        <f t="shared" si="48"/>
        <v>8</v>
      </c>
      <c r="R126" s="44">
        <f t="shared" si="48"/>
        <v>10</v>
      </c>
      <c r="S126" s="44">
        <f t="shared" si="48"/>
        <v>5</v>
      </c>
      <c r="T126" s="44">
        <f t="shared" si="48"/>
        <v>3</v>
      </c>
      <c r="U126" s="41">
        <f t="shared" si="53"/>
        <v>6</v>
      </c>
      <c r="V126" s="46">
        <v>6</v>
      </c>
      <c r="W126" s="47">
        <v>0</v>
      </c>
      <c r="X126" s="46">
        <v>0</v>
      </c>
      <c r="Y126" s="47">
        <v>0</v>
      </c>
      <c r="Z126" s="45">
        <f>SUM(AA126:AD126)</f>
        <v>9</v>
      </c>
      <c r="AA126" s="47">
        <v>0</v>
      </c>
      <c r="AB126" s="46">
        <v>9</v>
      </c>
      <c r="AC126" s="47">
        <v>0</v>
      </c>
      <c r="AD126" s="46">
        <v>0</v>
      </c>
      <c r="AE126" s="41">
        <f t="shared" si="52"/>
        <v>5</v>
      </c>
      <c r="AF126" s="46">
        <v>0</v>
      </c>
      <c r="AG126" s="46">
        <v>0</v>
      </c>
      <c r="AH126" s="46">
        <v>5</v>
      </c>
      <c r="AI126" s="47">
        <v>0</v>
      </c>
      <c r="AJ126" s="45">
        <f t="shared" si="54"/>
        <v>6</v>
      </c>
      <c r="AK126" s="47">
        <v>2</v>
      </c>
      <c r="AL126" s="46">
        <v>1</v>
      </c>
      <c r="AM126" s="47">
        <v>0</v>
      </c>
      <c r="AN126" s="48">
        <v>3</v>
      </c>
    </row>
    <row r="127" spans="1:40" ht="14.25" customHeight="1" x14ac:dyDescent="0.2">
      <c r="A127" s="49" t="s">
        <v>20</v>
      </c>
      <c r="B127" s="40">
        <f t="shared" si="38"/>
        <v>10</v>
      </c>
      <c r="C127" s="41">
        <f t="shared" si="38"/>
        <v>249</v>
      </c>
      <c r="D127" s="42">
        <f t="shared" si="41"/>
        <v>123</v>
      </c>
      <c r="E127" s="41">
        <f t="shared" si="39"/>
        <v>5</v>
      </c>
      <c r="F127" s="41">
        <f t="shared" si="39"/>
        <v>60</v>
      </c>
      <c r="G127" s="61">
        <v>0</v>
      </c>
      <c r="H127" s="62">
        <v>0</v>
      </c>
      <c r="I127" s="61">
        <v>5</v>
      </c>
      <c r="J127" s="62">
        <v>60</v>
      </c>
      <c r="K127" s="61">
        <v>2</v>
      </c>
      <c r="L127" s="62">
        <v>169</v>
      </c>
      <c r="M127" s="61">
        <v>3</v>
      </c>
      <c r="N127" s="62">
        <v>20</v>
      </c>
      <c r="O127" s="43">
        <f t="shared" si="50"/>
        <v>123</v>
      </c>
      <c r="P127" s="44">
        <f t="shared" si="40"/>
        <v>10</v>
      </c>
      <c r="Q127" s="44">
        <f t="shared" si="48"/>
        <v>0</v>
      </c>
      <c r="R127" s="44">
        <f t="shared" si="48"/>
        <v>10</v>
      </c>
      <c r="S127" s="44">
        <f t="shared" si="48"/>
        <v>113</v>
      </c>
      <c r="T127" s="44">
        <f t="shared" si="48"/>
        <v>0</v>
      </c>
      <c r="U127" s="41">
        <f t="shared" si="53"/>
        <v>0</v>
      </c>
      <c r="V127" s="46">
        <v>0</v>
      </c>
      <c r="W127" s="47">
        <v>0</v>
      </c>
      <c r="X127" s="46">
        <v>0</v>
      </c>
      <c r="Y127" s="47">
        <v>0</v>
      </c>
      <c r="Z127" s="45">
        <f t="shared" si="51"/>
        <v>7</v>
      </c>
      <c r="AA127" s="47">
        <v>0</v>
      </c>
      <c r="AB127" s="46">
        <v>7</v>
      </c>
      <c r="AC127" s="47">
        <v>0</v>
      </c>
      <c r="AD127" s="46">
        <v>0</v>
      </c>
      <c r="AE127" s="41">
        <f t="shared" si="52"/>
        <v>113</v>
      </c>
      <c r="AF127" s="46">
        <v>0</v>
      </c>
      <c r="AG127" s="46">
        <v>0</v>
      </c>
      <c r="AH127" s="46">
        <v>113</v>
      </c>
      <c r="AI127" s="47">
        <v>0</v>
      </c>
      <c r="AJ127" s="45">
        <f t="shared" si="54"/>
        <v>3</v>
      </c>
      <c r="AK127" s="47">
        <v>0</v>
      </c>
      <c r="AL127" s="46">
        <v>3</v>
      </c>
      <c r="AM127" s="47">
        <v>0</v>
      </c>
      <c r="AN127" s="48">
        <v>0</v>
      </c>
    </row>
    <row r="128" spans="1:40" ht="14.25" customHeight="1" x14ac:dyDescent="0.2">
      <c r="A128" s="40" t="s">
        <v>21</v>
      </c>
      <c r="B128" s="40">
        <f t="shared" si="38"/>
        <v>6</v>
      </c>
      <c r="C128" s="41">
        <f t="shared" si="38"/>
        <v>3931</v>
      </c>
      <c r="D128" s="42">
        <f t="shared" si="41"/>
        <v>28</v>
      </c>
      <c r="E128" s="41">
        <f t="shared" si="39"/>
        <v>4</v>
      </c>
      <c r="F128" s="41">
        <f t="shared" si="39"/>
        <v>491</v>
      </c>
      <c r="G128" s="61">
        <v>1</v>
      </c>
      <c r="H128" s="62">
        <v>9</v>
      </c>
      <c r="I128" s="61">
        <v>3</v>
      </c>
      <c r="J128" s="62">
        <v>482</v>
      </c>
      <c r="K128" s="61">
        <v>2</v>
      </c>
      <c r="L128" s="62">
        <v>3440</v>
      </c>
      <c r="M128" s="61">
        <v>0</v>
      </c>
      <c r="N128" s="62">
        <v>0</v>
      </c>
      <c r="O128" s="43">
        <f t="shared" si="50"/>
        <v>28</v>
      </c>
      <c r="P128" s="44">
        <f t="shared" si="40"/>
        <v>8</v>
      </c>
      <c r="Q128" s="44">
        <f t="shared" si="48"/>
        <v>2</v>
      </c>
      <c r="R128" s="44">
        <f t="shared" si="48"/>
        <v>6</v>
      </c>
      <c r="S128" s="44">
        <f t="shared" si="48"/>
        <v>20</v>
      </c>
      <c r="T128" s="44">
        <f t="shared" si="48"/>
        <v>0</v>
      </c>
      <c r="U128" s="41">
        <f t="shared" si="53"/>
        <v>2</v>
      </c>
      <c r="V128" s="46">
        <v>2</v>
      </c>
      <c r="W128" s="47">
        <v>0</v>
      </c>
      <c r="X128" s="46">
        <v>0</v>
      </c>
      <c r="Y128" s="47">
        <v>0</v>
      </c>
      <c r="Z128" s="45">
        <f t="shared" si="51"/>
        <v>6</v>
      </c>
      <c r="AA128" s="47">
        <v>0</v>
      </c>
      <c r="AB128" s="46">
        <v>6</v>
      </c>
      <c r="AC128" s="47">
        <v>0</v>
      </c>
      <c r="AD128" s="46">
        <v>0</v>
      </c>
      <c r="AE128" s="41">
        <f>SUM(AF128:AI128)</f>
        <v>20</v>
      </c>
      <c r="AF128" s="46">
        <v>0</v>
      </c>
      <c r="AG128" s="46">
        <v>0</v>
      </c>
      <c r="AH128" s="46">
        <v>20</v>
      </c>
      <c r="AI128" s="47">
        <v>0</v>
      </c>
      <c r="AJ128" s="45">
        <f t="shared" si="54"/>
        <v>0</v>
      </c>
      <c r="AK128" s="47">
        <v>0</v>
      </c>
      <c r="AL128" s="46">
        <v>0</v>
      </c>
      <c r="AM128" s="47">
        <v>0</v>
      </c>
      <c r="AN128" s="48">
        <v>0</v>
      </c>
    </row>
    <row r="129" spans="1:40" ht="14.25" customHeight="1" x14ac:dyDescent="0.2">
      <c r="A129" s="49" t="s">
        <v>22</v>
      </c>
      <c r="B129" s="40">
        <f t="shared" si="38"/>
        <v>24</v>
      </c>
      <c r="C129" s="41">
        <f t="shared" si="38"/>
        <v>3274</v>
      </c>
      <c r="D129" s="42">
        <f t="shared" si="41"/>
        <v>192</v>
      </c>
      <c r="E129" s="41">
        <f t="shared" si="39"/>
        <v>21</v>
      </c>
      <c r="F129" s="41">
        <f t="shared" si="39"/>
        <v>3251</v>
      </c>
      <c r="G129" s="61">
        <v>10</v>
      </c>
      <c r="H129" s="62">
        <v>15</v>
      </c>
      <c r="I129" s="61">
        <v>11</v>
      </c>
      <c r="J129" s="62">
        <v>3236</v>
      </c>
      <c r="K129" s="61">
        <v>2</v>
      </c>
      <c r="L129" s="62">
        <v>19</v>
      </c>
      <c r="M129" s="61">
        <v>1</v>
      </c>
      <c r="N129" s="62">
        <v>4</v>
      </c>
      <c r="O129" s="43">
        <f t="shared" si="50"/>
        <v>192</v>
      </c>
      <c r="P129" s="44">
        <f t="shared" si="40"/>
        <v>183</v>
      </c>
      <c r="Q129" s="44">
        <f t="shared" si="48"/>
        <v>13</v>
      </c>
      <c r="R129" s="44">
        <f t="shared" si="48"/>
        <v>170</v>
      </c>
      <c r="S129" s="44">
        <f t="shared" si="48"/>
        <v>8</v>
      </c>
      <c r="T129" s="44">
        <f t="shared" si="48"/>
        <v>1</v>
      </c>
      <c r="U129" s="41">
        <f t="shared" si="53"/>
        <v>15</v>
      </c>
      <c r="V129" s="46">
        <v>13</v>
      </c>
      <c r="W129" s="47">
        <v>1</v>
      </c>
      <c r="X129" s="46">
        <v>0</v>
      </c>
      <c r="Y129" s="47">
        <v>1</v>
      </c>
      <c r="Z129" s="45">
        <f t="shared" si="51"/>
        <v>169</v>
      </c>
      <c r="AA129" s="47">
        <v>0</v>
      </c>
      <c r="AB129" s="46">
        <v>169</v>
      </c>
      <c r="AC129" s="47">
        <v>0</v>
      </c>
      <c r="AD129" s="46">
        <v>0</v>
      </c>
      <c r="AE129" s="41">
        <f t="shared" si="52"/>
        <v>7</v>
      </c>
      <c r="AF129" s="46">
        <v>0</v>
      </c>
      <c r="AG129" s="46">
        <v>0</v>
      </c>
      <c r="AH129" s="46">
        <v>7</v>
      </c>
      <c r="AI129" s="47">
        <v>0</v>
      </c>
      <c r="AJ129" s="45">
        <f t="shared" si="54"/>
        <v>1</v>
      </c>
      <c r="AK129" s="47">
        <v>0</v>
      </c>
      <c r="AL129" s="46">
        <v>0</v>
      </c>
      <c r="AM129" s="47">
        <v>1</v>
      </c>
      <c r="AN129" s="48">
        <v>0</v>
      </c>
    </row>
    <row r="130" spans="1:40" ht="14.25" customHeight="1" x14ac:dyDescent="0.2">
      <c r="A130" s="40" t="s">
        <v>23</v>
      </c>
      <c r="B130" s="40">
        <f t="shared" si="38"/>
        <v>6</v>
      </c>
      <c r="C130" s="41">
        <f t="shared" si="38"/>
        <v>7189</v>
      </c>
      <c r="D130" s="42">
        <f t="shared" si="41"/>
        <v>27</v>
      </c>
      <c r="E130" s="41">
        <f t="shared" si="39"/>
        <v>4</v>
      </c>
      <c r="F130" s="41">
        <f t="shared" si="39"/>
        <v>7179</v>
      </c>
      <c r="G130" s="61">
        <v>0</v>
      </c>
      <c r="H130" s="62">
        <v>0</v>
      </c>
      <c r="I130" s="61">
        <v>4</v>
      </c>
      <c r="J130" s="62">
        <v>7179</v>
      </c>
      <c r="K130" s="61">
        <v>1</v>
      </c>
      <c r="L130" s="62">
        <v>9</v>
      </c>
      <c r="M130" s="61">
        <v>1</v>
      </c>
      <c r="N130" s="62">
        <v>1</v>
      </c>
      <c r="O130" s="43">
        <f t="shared" si="50"/>
        <v>27</v>
      </c>
      <c r="P130" s="44">
        <f t="shared" si="40"/>
        <v>24</v>
      </c>
      <c r="Q130" s="44">
        <f t="shared" si="48"/>
        <v>0</v>
      </c>
      <c r="R130" s="44">
        <f t="shared" si="48"/>
        <v>24</v>
      </c>
      <c r="S130" s="44">
        <f t="shared" si="48"/>
        <v>3</v>
      </c>
      <c r="T130" s="44">
        <f t="shared" si="48"/>
        <v>0</v>
      </c>
      <c r="U130" s="41">
        <f>SUM(V130:Y130)</f>
        <v>0</v>
      </c>
      <c r="V130" s="46">
        <v>0</v>
      </c>
      <c r="W130" s="47">
        <v>0</v>
      </c>
      <c r="X130" s="46">
        <v>0</v>
      </c>
      <c r="Y130" s="47">
        <v>0</v>
      </c>
      <c r="Z130" s="45">
        <f t="shared" si="51"/>
        <v>23</v>
      </c>
      <c r="AA130" s="47">
        <v>0</v>
      </c>
      <c r="AB130" s="46">
        <v>23</v>
      </c>
      <c r="AC130" s="47">
        <v>0</v>
      </c>
      <c r="AD130" s="46">
        <v>0</v>
      </c>
      <c r="AE130" s="41">
        <f t="shared" si="52"/>
        <v>3</v>
      </c>
      <c r="AF130" s="46">
        <v>0</v>
      </c>
      <c r="AG130" s="46">
        <v>0</v>
      </c>
      <c r="AH130" s="46">
        <v>3</v>
      </c>
      <c r="AI130" s="47">
        <v>0</v>
      </c>
      <c r="AJ130" s="45">
        <f t="shared" si="54"/>
        <v>1</v>
      </c>
      <c r="AK130" s="47">
        <v>0</v>
      </c>
      <c r="AL130" s="46">
        <v>1</v>
      </c>
      <c r="AM130" s="47">
        <v>0</v>
      </c>
      <c r="AN130" s="48">
        <v>0</v>
      </c>
    </row>
    <row r="131" spans="1:40" ht="14.25" customHeight="1" x14ac:dyDescent="0.2">
      <c r="A131" s="40" t="s">
        <v>24</v>
      </c>
      <c r="B131" s="40">
        <f t="shared" si="38"/>
        <v>6</v>
      </c>
      <c r="C131" s="41">
        <f t="shared" si="38"/>
        <v>580</v>
      </c>
      <c r="D131" s="42">
        <f t="shared" si="41"/>
        <v>14</v>
      </c>
      <c r="E131" s="41">
        <f t="shared" si="39"/>
        <v>6</v>
      </c>
      <c r="F131" s="41">
        <f t="shared" si="39"/>
        <v>580</v>
      </c>
      <c r="G131" s="61">
        <v>2</v>
      </c>
      <c r="H131" s="62">
        <v>3</v>
      </c>
      <c r="I131" s="61">
        <v>4</v>
      </c>
      <c r="J131" s="62">
        <v>577</v>
      </c>
      <c r="K131" s="61">
        <v>0</v>
      </c>
      <c r="L131" s="62">
        <v>0</v>
      </c>
      <c r="M131" s="61">
        <v>0</v>
      </c>
      <c r="N131" s="62">
        <v>0</v>
      </c>
      <c r="O131" s="43">
        <f t="shared" si="50"/>
        <v>14</v>
      </c>
      <c r="P131" s="44">
        <f t="shared" si="40"/>
        <v>9</v>
      </c>
      <c r="Q131" s="44">
        <f t="shared" si="48"/>
        <v>5</v>
      </c>
      <c r="R131" s="44">
        <f t="shared" si="48"/>
        <v>4</v>
      </c>
      <c r="S131" s="44">
        <f t="shared" si="48"/>
        <v>5</v>
      </c>
      <c r="T131" s="44">
        <f t="shared" si="48"/>
        <v>0</v>
      </c>
      <c r="U131" s="41">
        <f t="shared" si="53"/>
        <v>5</v>
      </c>
      <c r="V131" s="46">
        <v>5</v>
      </c>
      <c r="W131" s="47">
        <v>0</v>
      </c>
      <c r="X131" s="46">
        <v>0</v>
      </c>
      <c r="Y131" s="47">
        <v>0</v>
      </c>
      <c r="Z131" s="45">
        <f t="shared" si="51"/>
        <v>9</v>
      </c>
      <c r="AA131" s="47">
        <v>0</v>
      </c>
      <c r="AB131" s="46">
        <v>4</v>
      </c>
      <c r="AC131" s="47">
        <v>5</v>
      </c>
      <c r="AD131" s="46">
        <v>0</v>
      </c>
      <c r="AE131" s="41">
        <f t="shared" si="52"/>
        <v>0</v>
      </c>
      <c r="AF131" s="46">
        <v>0</v>
      </c>
      <c r="AG131" s="46">
        <v>0</v>
      </c>
      <c r="AH131" s="46">
        <v>0</v>
      </c>
      <c r="AI131" s="47">
        <v>0</v>
      </c>
      <c r="AJ131" s="45">
        <f t="shared" si="54"/>
        <v>0</v>
      </c>
      <c r="AK131" s="47">
        <v>0</v>
      </c>
      <c r="AL131" s="46">
        <v>0</v>
      </c>
      <c r="AM131" s="47">
        <v>0</v>
      </c>
      <c r="AN131" s="48">
        <v>0</v>
      </c>
    </row>
    <row r="132" spans="1:40" ht="14.25" customHeight="1" x14ac:dyDescent="0.2">
      <c r="A132" s="49" t="s">
        <v>25</v>
      </c>
      <c r="B132" s="40">
        <f t="shared" si="38"/>
        <v>9</v>
      </c>
      <c r="C132" s="41">
        <f t="shared" si="38"/>
        <v>51</v>
      </c>
      <c r="D132" s="42">
        <f t="shared" si="41"/>
        <v>16</v>
      </c>
      <c r="E132" s="41">
        <f t="shared" si="39"/>
        <v>7</v>
      </c>
      <c r="F132" s="41">
        <f t="shared" si="39"/>
        <v>42</v>
      </c>
      <c r="G132" s="61">
        <v>1</v>
      </c>
      <c r="H132" s="62">
        <v>1</v>
      </c>
      <c r="I132" s="61">
        <v>6</v>
      </c>
      <c r="J132" s="62">
        <v>41</v>
      </c>
      <c r="K132" s="61">
        <v>2</v>
      </c>
      <c r="L132" s="62">
        <v>9</v>
      </c>
      <c r="M132" s="61">
        <v>0</v>
      </c>
      <c r="N132" s="62">
        <v>0</v>
      </c>
      <c r="O132" s="43">
        <f t="shared" si="50"/>
        <v>16</v>
      </c>
      <c r="P132" s="44">
        <f t="shared" si="40"/>
        <v>7</v>
      </c>
      <c r="Q132" s="44">
        <f t="shared" si="48"/>
        <v>4</v>
      </c>
      <c r="R132" s="44">
        <f t="shared" si="48"/>
        <v>3</v>
      </c>
      <c r="S132" s="44">
        <f t="shared" si="48"/>
        <v>9</v>
      </c>
      <c r="T132" s="44">
        <f t="shared" si="48"/>
        <v>0</v>
      </c>
      <c r="U132" s="41">
        <f t="shared" si="53"/>
        <v>1</v>
      </c>
      <c r="V132" s="46">
        <v>1</v>
      </c>
      <c r="W132" s="47">
        <v>0</v>
      </c>
      <c r="X132" s="46">
        <v>0</v>
      </c>
      <c r="Y132" s="47">
        <v>0</v>
      </c>
      <c r="Z132" s="45">
        <f t="shared" si="51"/>
        <v>11</v>
      </c>
      <c r="AA132" s="47">
        <v>3</v>
      </c>
      <c r="AB132" s="46">
        <v>3</v>
      </c>
      <c r="AC132" s="47">
        <v>5</v>
      </c>
      <c r="AD132" s="46">
        <v>0</v>
      </c>
      <c r="AE132" s="41">
        <f t="shared" si="52"/>
        <v>4</v>
      </c>
      <c r="AF132" s="46">
        <v>0</v>
      </c>
      <c r="AG132" s="46">
        <v>0</v>
      </c>
      <c r="AH132" s="46">
        <v>4</v>
      </c>
      <c r="AI132" s="47">
        <v>0</v>
      </c>
      <c r="AJ132" s="45">
        <f t="shared" si="54"/>
        <v>0</v>
      </c>
      <c r="AK132" s="47">
        <v>0</v>
      </c>
      <c r="AL132" s="46">
        <v>0</v>
      </c>
      <c r="AM132" s="47">
        <v>0</v>
      </c>
      <c r="AN132" s="48">
        <v>0</v>
      </c>
    </row>
    <row r="133" spans="1:40" s="38" customFormat="1" ht="14.25" customHeight="1" x14ac:dyDescent="0.2">
      <c r="A133" s="50" t="s">
        <v>26</v>
      </c>
      <c r="B133" s="40">
        <f t="shared" si="38"/>
        <v>6</v>
      </c>
      <c r="C133" s="41">
        <f t="shared" si="38"/>
        <v>17</v>
      </c>
      <c r="D133" s="42">
        <f t="shared" si="41"/>
        <v>18</v>
      </c>
      <c r="E133" s="51">
        <f t="shared" si="39"/>
        <v>5</v>
      </c>
      <c r="F133" s="51">
        <f t="shared" si="39"/>
        <v>14</v>
      </c>
      <c r="G133" s="287">
        <v>1</v>
      </c>
      <c r="H133" s="288">
        <v>1</v>
      </c>
      <c r="I133" s="287">
        <v>4</v>
      </c>
      <c r="J133" s="288">
        <v>13</v>
      </c>
      <c r="K133" s="287">
        <v>0</v>
      </c>
      <c r="L133" s="288">
        <v>0</v>
      </c>
      <c r="M133" s="287">
        <v>1</v>
      </c>
      <c r="N133" s="288">
        <v>3</v>
      </c>
      <c r="O133" s="53">
        <f>U133+Z133+AE133+AJ133</f>
        <v>18</v>
      </c>
      <c r="P133" s="44">
        <f t="shared" si="40"/>
        <v>9</v>
      </c>
      <c r="Q133" s="54">
        <f t="shared" si="48"/>
        <v>1</v>
      </c>
      <c r="R133" s="54">
        <f t="shared" si="48"/>
        <v>8</v>
      </c>
      <c r="S133" s="54">
        <f t="shared" si="48"/>
        <v>9</v>
      </c>
      <c r="T133" s="54">
        <f t="shared" si="48"/>
        <v>0</v>
      </c>
      <c r="U133" s="51">
        <f>SUM(V133:Y133)</f>
        <v>1</v>
      </c>
      <c r="V133" s="291">
        <v>1</v>
      </c>
      <c r="W133" s="292">
        <v>0</v>
      </c>
      <c r="X133" s="291">
        <v>0</v>
      </c>
      <c r="Y133" s="292">
        <v>0</v>
      </c>
      <c r="Z133" s="55">
        <f>SUM(AA133:AD133)</f>
        <v>8</v>
      </c>
      <c r="AA133" s="292">
        <v>0</v>
      </c>
      <c r="AB133" s="291">
        <v>8</v>
      </c>
      <c r="AC133" s="292">
        <v>0</v>
      </c>
      <c r="AD133" s="291">
        <v>0</v>
      </c>
      <c r="AE133" s="51">
        <f>SUM(AF133:AI133)</f>
        <v>0</v>
      </c>
      <c r="AF133" s="291">
        <v>0</v>
      </c>
      <c r="AG133" s="291">
        <v>0</v>
      </c>
      <c r="AH133" s="291">
        <v>0</v>
      </c>
      <c r="AI133" s="292">
        <v>0</v>
      </c>
      <c r="AJ133" s="55">
        <f>SUM(AK133:AN133)</f>
        <v>9</v>
      </c>
      <c r="AK133" s="292">
        <v>0</v>
      </c>
      <c r="AL133" s="291">
        <v>0</v>
      </c>
      <c r="AM133" s="292">
        <v>9</v>
      </c>
      <c r="AN133" s="293">
        <v>0</v>
      </c>
    </row>
    <row r="134" spans="1:40" s="38" customFormat="1" ht="21.6" x14ac:dyDescent="0.2">
      <c r="A134" s="39" t="s">
        <v>27</v>
      </c>
      <c r="B134" s="11">
        <f t="shared" si="38"/>
        <v>195</v>
      </c>
      <c r="C134" s="32">
        <f t="shared" si="38"/>
        <v>25522</v>
      </c>
      <c r="D134" s="33">
        <f t="shared" si="41"/>
        <v>317</v>
      </c>
      <c r="E134" s="56">
        <f t="shared" si="39"/>
        <v>142</v>
      </c>
      <c r="F134" s="56">
        <f t="shared" si="39"/>
        <v>21035</v>
      </c>
      <c r="G134" s="58">
        <f t="shared" ref="G134:N134" si="55">SUM(G135:G145)</f>
        <v>42</v>
      </c>
      <c r="H134" s="59">
        <f t="shared" si="55"/>
        <v>16330</v>
      </c>
      <c r="I134" s="58">
        <f t="shared" si="55"/>
        <v>100</v>
      </c>
      <c r="J134" s="59">
        <f t="shared" si="55"/>
        <v>4705</v>
      </c>
      <c r="K134" s="58">
        <f t="shared" si="55"/>
        <v>7</v>
      </c>
      <c r="L134" s="59">
        <f t="shared" si="55"/>
        <v>4105</v>
      </c>
      <c r="M134" s="58">
        <f t="shared" si="55"/>
        <v>46</v>
      </c>
      <c r="N134" s="59">
        <f t="shared" si="55"/>
        <v>382</v>
      </c>
      <c r="O134" s="59">
        <f>U134+Z134+AE134+AJ134</f>
        <v>317</v>
      </c>
      <c r="P134" s="36">
        <f t="shared" si="40"/>
        <v>259</v>
      </c>
      <c r="Q134" s="44">
        <f>V134+AA134+AF134+AK134</f>
        <v>113</v>
      </c>
      <c r="R134" s="44">
        <f>W134+AB134+AG134+AL134</f>
        <v>146</v>
      </c>
      <c r="S134" s="44">
        <f t="shared" si="48"/>
        <v>45</v>
      </c>
      <c r="T134" s="44">
        <f t="shared" si="48"/>
        <v>13</v>
      </c>
      <c r="U134" s="56">
        <f>SUM(V134:Y134)</f>
        <v>121</v>
      </c>
      <c r="V134" s="44">
        <f>SUM(V135:V145)</f>
        <v>96</v>
      </c>
      <c r="W134" s="56">
        <f>SUM(W135:W145)</f>
        <v>20</v>
      </c>
      <c r="X134" s="44">
        <f>SUM(X135:X145)</f>
        <v>5</v>
      </c>
      <c r="Y134" s="56">
        <f>SUM(Y135:Y145)</f>
        <v>0</v>
      </c>
      <c r="Z134" s="44">
        <f>SUM(AA134:AD134)</f>
        <v>127</v>
      </c>
      <c r="AA134" s="56">
        <f>SUM(AA135:AA145)</f>
        <v>4</v>
      </c>
      <c r="AB134" s="44">
        <f>SUM(AB135:AB145)</f>
        <v>108</v>
      </c>
      <c r="AC134" s="56">
        <f>SUM(AC135:AC145)</f>
        <v>15</v>
      </c>
      <c r="AD134" s="44">
        <f>SUM(AD135:AD145)</f>
        <v>0</v>
      </c>
      <c r="AE134" s="56">
        <f>SUM(AF134:AI134)</f>
        <v>43</v>
      </c>
      <c r="AF134" s="44">
        <f>SUM(AF135:AF145)</f>
        <v>11</v>
      </c>
      <c r="AG134" s="56">
        <f>SUM(AG135:AG145)</f>
        <v>7</v>
      </c>
      <c r="AH134" s="44">
        <f>SUM(AH135:AH145)</f>
        <v>25</v>
      </c>
      <c r="AI134" s="56">
        <f>SUM(AI135:AI145)</f>
        <v>0</v>
      </c>
      <c r="AJ134" s="44">
        <f>SUM(AK134:AN134)</f>
        <v>26</v>
      </c>
      <c r="AK134" s="56">
        <f>SUM(AK135:AK145)</f>
        <v>2</v>
      </c>
      <c r="AL134" s="44">
        <f>SUM(AL135:AL145)</f>
        <v>11</v>
      </c>
      <c r="AM134" s="56">
        <f>SUM(AM135:AM145)</f>
        <v>0</v>
      </c>
      <c r="AN134" s="60">
        <f>SUM(AN135:AN145)</f>
        <v>13</v>
      </c>
    </row>
    <row r="135" spans="1:40" ht="14.25" customHeight="1" x14ac:dyDescent="0.2">
      <c r="A135" s="39" t="s">
        <v>60</v>
      </c>
      <c r="B135" s="40">
        <f t="shared" si="38"/>
        <v>2</v>
      </c>
      <c r="C135" s="41">
        <f t="shared" si="38"/>
        <v>4785</v>
      </c>
      <c r="D135" s="42">
        <f t="shared" si="41"/>
        <v>39</v>
      </c>
      <c r="E135" s="41">
        <f t="shared" si="39"/>
        <v>1</v>
      </c>
      <c r="F135" s="41">
        <f t="shared" si="39"/>
        <v>4495</v>
      </c>
      <c r="G135" s="61">
        <v>0</v>
      </c>
      <c r="H135" s="62">
        <v>0</v>
      </c>
      <c r="I135" s="61">
        <v>1</v>
      </c>
      <c r="J135" s="62">
        <v>4495</v>
      </c>
      <c r="K135" s="61">
        <v>0</v>
      </c>
      <c r="L135" s="62">
        <v>0</v>
      </c>
      <c r="M135" s="61">
        <v>1</v>
      </c>
      <c r="N135" s="62">
        <v>290</v>
      </c>
      <c r="O135" s="43">
        <f>U135+Z135+AE135+AJ135</f>
        <v>39</v>
      </c>
      <c r="P135" s="44">
        <f t="shared" si="40"/>
        <v>26</v>
      </c>
      <c r="Q135" s="44">
        <f t="shared" si="48"/>
        <v>0</v>
      </c>
      <c r="R135" s="44">
        <f t="shared" si="48"/>
        <v>26</v>
      </c>
      <c r="S135" s="44">
        <f t="shared" si="48"/>
        <v>0</v>
      </c>
      <c r="T135" s="44">
        <f t="shared" si="48"/>
        <v>13</v>
      </c>
      <c r="U135" s="41">
        <f>SUM(V135:Y135)</f>
        <v>0</v>
      </c>
      <c r="V135" s="46">
        <v>0</v>
      </c>
      <c r="W135" s="47">
        <v>0</v>
      </c>
      <c r="X135" s="46">
        <v>0</v>
      </c>
      <c r="Y135" s="47">
        <v>0</v>
      </c>
      <c r="Z135" s="45">
        <f>SUM(AA135:AD135)</f>
        <v>23</v>
      </c>
      <c r="AA135" s="47">
        <v>0</v>
      </c>
      <c r="AB135" s="46">
        <v>23</v>
      </c>
      <c r="AC135" s="47">
        <v>0</v>
      </c>
      <c r="AD135" s="46">
        <v>0</v>
      </c>
      <c r="AE135" s="41">
        <f>SUM(AF135:AI135)</f>
        <v>0</v>
      </c>
      <c r="AF135" s="46">
        <v>0</v>
      </c>
      <c r="AG135" s="47">
        <v>0</v>
      </c>
      <c r="AH135" s="46">
        <v>0</v>
      </c>
      <c r="AI135" s="47">
        <v>0</v>
      </c>
      <c r="AJ135" s="45">
        <f>SUM(AK135:AN135)</f>
        <v>16</v>
      </c>
      <c r="AK135" s="47">
        <v>0</v>
      </c>
      <c r="AL135" s="46">
        <v>3</v>
      </c>
      <c r="AM135" s="47">
        <v>0</v>
      </c>
      <c r="AN135" s="48">
        <v>13</v>
      </c>
    </row>
    <row r="136" spans="1:40" ht="14.25" customHeight="1" x14ac:dyDescent="0.2">
      <c r="A136" s="49" t="s">
        <v>28</v>
      </c>
      <c r="B136" s="40">
        <f t="shared" ref="B136:C177" si="56">E136+K136+M136</f>
        <v>23</v>
      </c>
      <c r="C136" s="41">
        <f t="shared" si="56"/>
        <v>65</v>
      </c>
      <c r="D136" s="42">
        <f t="shared" si="41"/>
        <v>38</v>
      </c>
      <c r="E136" s="41">
        <f t="shared" ref="E136:F177" si="57">G136+I136</f>
        <v>21</v>
      </c>
      <c r="F136" s="41">
        <f t="shared" si="57"/>
        <v>60</v>
      </c>
      <c r="G136" s="61">
        <v>8</v>
      </c>
      <c r="H136" s="62">
        <v>28</v>
      </c>
      <c r="I136" s="61">
        <v>13</v>
      </c>
      <c r="J136" s="62">
        <v>32</v>
      </c>
      <c r="K136" s="61">
        <v>1</v>
      </c>
      <c r="L136" s="62">
        <v>2</v>
      </c>
      <c r="M136" s="61">
        <v>1</v>
      </c>
      <c r="N136" s="62">
        <v>3</v>
      </c>
      <c r="O136" s="43">
        <f t="shared" ref="O136:O144" si="58">U136+Z136+AE136+AJ136</f>
        <v>38</v>
      </c>
      <c r="P136" s="44">
        <f t="shared" si="40"/>
        <v>37</v>
      </c>
      <c r="Q136" s="44">
        <f t="shared" si="48"/>
        <v>26</v>
      </c>
      <c r="R136" s="44">
        <f t="shared" si="48"/>
        <v>11</v>
      </c>
      <c r="S136" s="44">
        <f t="shared" si="48"/>
        <v>1</v>
      </c>
      <c r="T136" s="44">
        <f t="shared" si="48"/>
        <v>0</v>
      </c>
      <c r="U136" s="41">
        <f t="shared" ref="U136:U144" si="59">SUM(V136:Y136)</f>
        <v>26</v>
      </c>
      <c r="V136" s="46">
        <v>26</v>
      </c>
      <c r="W136" s="47">
        <v>0</v>
      </c>
      <c r="X136" s="46">
        <v>0</v>
      </c>
      <c r="Y136" s="47">
        <v>0</v>
      </c>
      <c r="Z136" s="45">
        <f t="shared" ref="Z136:Z144" si="60">SUM(AA136:AD136)</f>
        <v>9</v>
      </c>
      <c r="AA136" s="47">
        <v>0</v>
      </c>
      <c r="AB136" s="46">
        <v>9</v>
      </c>
      <c r="AC136" s="47">
        <v>0</v>
      </c>
      <c r="AD136" s="46">
        <v>0</v>
      </c>
      <c r="AE136" s="41">
        <f t="shared" ref="AE136:AE144" si="61">SUM(AF136:AI136)</f>
        <v>1</v>
      </c>
      <c r="AF136" s="46">
        <v>0</v>
      </c>
      <c r="AG136" s="47">
        <v>0</v>
      </c>
      <c r="AH136" s="46">
        <v>1</v>
      </c>
      <c r="AI136" s="47">
        <v>0</v>
      </c>
      <c r="AJ136" s="45">
        <f t="shared" ref="AJ136:AJ144" si="62">SUM(AK136:AN136)</f>
        <v>2</v>
      </c>
      <c r="AK136" s="47">
        <v>0</v>
      </c>
      <c r="AL136" s="46">
        <v>2</v>
      </c>
      <c r="AM136" s="47">
        <v>0</v>
      </c>
      <c r="AN136" s="48">
        <v>0</v>
      </c>
    </row>
    <row r="137" spans="1:40" ht="14.25" customHeight="1" x14ac:dyDescent="0.2">
      <c r="A137" s="40" t="s">
        <v>29</v>
      </c>
      <c r="B137" s="40">
        <f t="shared" si="56"/>
        <v>22</v>
      </c>
      <c r="C137" s="41">
        <f t="shared" si="56"/>
        <v>41</v>
      </c>
      <c r="D137" s="42">
        <f t="shared" si="41"/>
        <v>26</v>
      </c>
      <c r="E137" s="41">
        <f t="shared" si="57"/>
        <v>18</v>
      </c>
      <c r="F137" s="41">
        <f t="shared" si="57"/>
        <v>28</v>
      </c>
      <c r="G137" s="61">
        <v>2</v>
      </c>
      <c r="H137" s="62">
        <v>6</v>
      </c>
      <c r="I137" s="61">
        <v>16</v>
      </c>
      <c r="J137" s="62">
        <v>22</v>
      </c>
      <c r="K137" s="61">
        <v>1</v>
      </c>
      <c r="L137" s="62">
        <v>5</v>
      </c>
      <c r="M137" s="61">
        <v>3</v>
      </c>
      <c r="N137" s="62">
        <v>8</v>
      </c>
      <c r="O137" s="43">
        <f t="shared" si="58"/>
        <v>26</v>
      </c>
      <c r="P137" s="44">
        <f t="shared" ref="P137:P177" si="63">SUM(Q137:R137)</f>
        <v>17</v>
      </c>
      <c r="Q137" s="44">
        <f t="shared" si="48"/>
        <v>1</v>
      </c>
      <c r="R137" s="44">
        <f t="shared" si="48"/>
        <v>16</v>
      </c>
      <c r="S137" s="44">
        <f t="shared" si="48"/>
        <v>9</v>
      </c>
      <c r="T137" s="44">
        <f t="shared" si="48"/>
        <v>0</v>
      </c>
      <c r="U137" s="41">
        <f t="shared" si="59"/>
        <v>4</v>
      </c>
      <c r="V137" s="46">
        <v>1</v>
      </c>
      <c r="W137" s="47">
        <v>0</v>
      </c>
      <c r="X137" s="46">
        <v>3</v>
      </c>
      <c r="Y137" s="47">
        <v>0</v>
      </c>
      <c r="Z137" s="45">
        <f t="shared" si="60"/>
        <v>17</v>
      </c>
      <c r="AA137" s="47">
        <v>0</v>
      </c>
      <c r="AB137" s="46">
        <v>16</v>
      </c>
      <c r="AC137" s="47">
        <v>1</v>
      </c>
      <c r="AD137" s="46">
        <v>0</v>
      </c>
      <c r="AE137" s="41">
        <f t="shared" si="61"/>
        <v>5</v>
      </c>
      <c r="AF137" s="46">
        <v>0</v>
      </c>
      <c r="AG137" s="47">
        <v>0</v>
      </c>
      <c r="AH137" s="46">
        <v>5</v>
      </c>
      <c r="AI137" s="47">
        <v>0</v>
      </c>
      <c r="AJ137" s="45">
        <f t="shared" si="62"/>
        <v>0</v>
      </c>
      <c r="AK137" s="47">
        <v>0</v>
      </c>
      <c r="AL137" s="46">
        <v>0</v>
      </c>
      <c r="AM137" s="47">
        <v>0</v>
      </c>
      <c r="AN137" s="48">
        <v>0</v>
      </c>
    </row>
    <row r="138" spans="1:40" ht="14.25" customHeight="1" x14ac:dyDescent="0.2">
      <c r="A138" s="40" t="s">
        <v>30</v>
      </c>
      <c r="B138" s="40">
        <f t="shared" si="56"/>
        <v>16</v>
      </c>
      <c r="C138" s="41">
        <f t="shared" si="56"/>
        <v>34</v>
      </c>
      <c r="D138" s="42">
        <f t="shared" ref="D138:D177" si="64">O138</f>
        <v>9</v>
      </c>
      <c r="E138" s="41">
        <f t="shared" si="57"/>
        <v>7</v>
      </c>
      <c r="F138" s="41">
        <f t="shared" si="57"/>
        <v>7</v>
      </c>
      <c r="G138" s="61">
        <v>1</v>
      </c>
      <c r="H138" s="62">
        <v>1</v>
      </c>
      <c r="I138" s="61">
        <v>6</v>
      </c>
      <c r="J138" s="62">
        <v>6</v>
      </c>
      <c r="K138" s="61">
        <v>1</v>
      </c>
      <c r="L138" s="62">
        <v>19</v>
      </c>
      <c r="M138" s="61">
        <v>8</v>
      </c>
      <c r="N138" s="62">
        <v>8</v>
      </c>
      <c r="O138" s="43">
        <f t="shared" si="58"/>
        <v>9</v>
      </c>
      <c r="P138" s="44">
        <f t="shared" si="63"/>
        <v>9</v>
      </c>
      <c r="Q138" s="44">
        <f t="shared" si="48"/>
        <v>0</v>
      </c>
      <c r="R138" s="44">
        <f t="shared" si="48"/>
        <v>9</v>
      </c>
      <c r="S138" s="44">
        <f t="shared" si="48"/>
        <v>0</v>
      </c>
      <c r="T138" s="44">
        <f t="shared" si="48"/>
        <v>0</v>
      </c>
      <c r="U138" s="41">
        <f t="shared" si="59"/>
        <v>0</v>
      </c>
      <c r="V138" s="46">
        <v>0</v>
      </c>
      <c r="W138" s="47">
        <v>0</v>
      </c>
      <c r="X138" s="46">
        <v>0</v>
      </c>
      <c r="Y138" s="47">
        <v>0</v>
      </c>
      <c r="Z138" s="45">
        <f t="shared" si="60"/>
        <v>2</v>
      </c>
      <c r="AA138" s="47">
        <v>0</v>
      </c>
      <c r="AB138" s="46">
        <v>2</v>
      </c>
      <c r="AC138" s="47">
        <v>0</v>
      </c>
      <c r="AD138" s="46">
        <v>0</v>
      </c>
      <c r="AE138" s="41">
        <f t="shared" si="61"/>
        <v>7</v>
      </c>
      <c r="AF138" s="46">
        <v>0</v>
      </c>
      <c r="AG138" s="47">
        <v>7</v>
      </c>
      <c r="AH138" s="46">
        <v>0</v>
      </c>
      <c r="AI138" s="47">
        <v>0</v>
      </c>
      <c r="AJ138" s="45">
        <f t="shared" si="62"/>
        <v>0</v>
      </c>
      <c r="AK138" s="47">
        <v>0</v>
      </c>
      <c r="AL138" s="46">
        <v>0</v>
      </c>
      <c r="AM138" s="47">
        <v>0</v>
      </c>
      <c r="AN138" s="48">
        <v>0</v>
      </c>
    </row>
    <row r="139" spans="1:40" ht="14.25" customHeight="1" x14ac:dyDescent="0.2">
      <c r="A139" s="49" t="s">
        <v>31</v>
      </c>
      <c r="B139" s="40">
        <f t="shared" si="56"/>
        <v>18</v>
      </c>
      <c r="C139" s="41">
        <f t="shared" si="56"/>
        <v>11198</v>
      </c>
      <c r="D139" s="42">
        <f t="shared" si="64"/>
        <v>67</v>
      </c>
      <c r="E139" s="41">
        <f t="shared" si="57"/>
        <v>17</v>
      </c>
      <c r="F139" s="41">
        <f t="shared" si="57"/>
        <v>7204</v>
      </c>
      <c r="G139" s="61">
        <v>9</v>
      </c>
      <c r="H139" s="62">
        <v>7189</v>
      </c>
      <c r="I139" s="61">
        <v>8</v>
      </c>
      <c r="J139" s="62">
        <v>15</v>
      </c>
      <c r="K139" s="61">
        <v>1</v>
      </c>
      <c r="L139" s="62">
        <v>3994</v>
      </c>
      <c r="M139" s="61">
        <v>0</v>
      </c>
      <c r="N139" s="62">
        <v>0</v>
      </c>
      <c r="O139" s="43">
        <f t="shared" si="58"/>
        <v>67</v>
      </c>
      <c r="P139" s="44">
        <f t="shared" si="63"/>
        <v>39</v>
      </c>
      <c r="Q139" s="44">
        <f t="shared" si="48"/>
        <v>27</v>
      </c>
      <c r="R139" s="44">
        <f t="shared" si="48"/>
        <v>12</v>
      </c>
      <c r="S139" s="44">
        <f t="shared" si="48"/>
        <v>28</v>
      </c>
      <c r="T139" s="44">
        <f t="shared" si="48"/>
        <v>0</v>
      </c>
      <c r="U139" s="41">
        <f t="shared" si="59"/>
        <v>30</v>
      </c>
      <c r="V139" s="46">
        <v>27</v>
      </c>
      <c r="W139" s="47">
        <v>1</v>
      </c>
      <c r="X139" s="46">
        <v>2</v>
      </c>
      <c r="Y139" s="47">
        <v>0</v>
      </c>
      <c r="Z139" s="45">
        <f t="shared" si="60"/>
        <v>20</v>
      </c>
      <c r="AA139" s="47">
        <v>0</v>
      </c>
      <c r="AB139" s="46">
        <v>11</v>
      </c>
      <c r="AC139" s="47">
        <v>9</v>
      </c>
      <c r="AD139" s="46">
        <v>0</v>
      </c>
      <c r="AE139" s="41">
        <f t="shared" si="61"/>
        <v>17</v>
      </c>
      <c r="AF139" s="46">
        <v>0</v>
      </c>
      <c r="AG139" s="47">
        <v>0</v>
      </c>
      <c r="AH139" s="46">
        <v>17</v>
      </c>
      <c r="AI139" s="47">
        <v>0</v>
      </c>
      <c r="AJ139" s="45">
        <f t="shared" si="62"/>
        <v>0</v>
      </c>
      <c r="AK139" s="47">
        <v>0</v>
      </c>
      <c r="AL139" s="46">
        <v>0</v>
      </c>
      <c r="AM139" s="47">
        <v>0</v>
      </c>
      <c r="AN139" s="48">
        <v>0</v>
      </c>
    </row>
    <row r="140" spans="1:40" ht="14.25" customHeight="1" x14ac:dyDescent="0.2">
      <c r="A140" s="40" t="s">
        <v>57</v>
      </c>
      <c r="B140" s="40">
        <f t="shared" si="56"/>
        <v>10</v>
      </c>
      <c r="C140" s="41">
        <f t="shared" si="56"/>
        <v>56</v>
      </c>
      <c r="D140" s="42">
        <f t="shared" si="64"/>
        <v>20</v>
      </c>
      <c r="E140" s="41">
        <f t="shared" si="57"/>
        <v>9</v>
      </c>
      <c r="F140" s="41">
        <f t="shared" si="57"/>
        <v>51</v>
      </c>
      <c r="G140" s="61">
        <v>8</v>
      </c>
      <c r="H140" s="62">
        <v>50</v>
      </c>
      <c r="I140" s="61">
        <v>1</v>
      </c>
      <c r="J140" s="62">
        <v>1</v>
      </c>
      <c r="K140" s="61">
        <v>0</v>
      </c>
      <c r="L140" s="62">
        <v>0</v>
      </c>
      <c r="M140" s="61">
        <v>1</v>
      </c>
      <c r="N140" s="62">
        <v>5</v>
      </c>
      <c r="O140" s="43">
        <f t="shared" si="58"/>
        <v>20</v>
      </c>
      <c r="P140" s="44">
        <f t="shared" si="63"/>
        <v>20</v>
      </c>
      <c r="Q140" s="44">
        <f t="shared" si="48"/>
        <v>16</v>
      </c>
      <c r="R140" s="44">
        <f t="shared" si="48"/>
        <v>4</v>
      </c>
      <c r="S140" s="44">
        <f t="shared" si="48"/>
        <v>0</v>
      </c>
      <c r="T140" s="44">
        <f t="shared" si="48"/>
        <v>0</v>
      </c>
      <c r="U140" s="41">
        <f t="shared" si="59"/>
        <v>17</v>
      </c>
      <c r="V140" s="46">
        <v>16</v>
      </c>
      <c r="W140" s="47">
        <v>1</v>
      </c>
      <c r="X140" s="46">
        <v>0</v>
      </c>
      <c r="Y140" s="47">
        <v>0</v>
      </c>
      <c r="Z140" s="45">
        <f t="shared" si="60"/>
        <v>1</v>
      </c>
      <c r="AA140" s="47">
        <v>0</v>
      </c>
      <c r="AB140" s="46">
        <v>1</v>
      </c>
      <c r="AC140" s="47">
        <v>0</v>
      </c>
      <c r="AD140" s="46">
        <v>0</v>
      </c>
      <c r="AE140" s="41">
        <f t="shared" si="61"/>
        <v>0</v>
      </c>
      <c r="AF140" s="46">
        <v>0</v>
      </c>
      <c r="AG140" s="47">
        <v>0</v>
      </c>
      <c r="AH140" s="46">
        <v>0</v>
      </c>
      <c r="AI140" s="47">
        <v>0</v>
      </c>
      <c r="AJ140" s="45">
        <f t="shared" si="62"/>
        <v>2</v>
      </c>
      <c r="AK140" s="47">
        <v>0</v>
      </c>
      <c r="AL140" s="46">
        <v>2</v>
      </c>
      <c r="AM140" s="47">
        <v>0</v>
      </c>
      <c r="AN140" s="48">
        <v>0</v>
      </c>
    </row>
    <row r="141" spans="1:40" ht="14.25" customHeight="1" x14ac:dyDescent="0.2">
      <c r="A141" s="40" t="s">
        <v>32</v>
      </c>
      <c r="B141" s="40">
        <f t="shared" si="56"/>
        <v>46</v>
      </c>
      <c r="C141" s="41">
        <f t="shared" si="56"/>
        <v>92</v>
      </c>
      <c r="D141" s="42">
        <f t="shared" si="64"/>
        <v>44</v>
      </c>
      <c r="E141" s="41">
        <f t="shared" si="57"/>
        <v>33</v>
      </c>
      <c r="F141" s="41">
        <f t="shared" si="57"/>
        <v>62</v>
      </c>
      <c r="G141" s="61">
        <v>6</v>
      </c>
      <c r="H141" s="62">
        <v>10</v>
      </c>
      <c r="I141" s="61">
        <v>27</v>
      </c>
      <c r="J141" s="62">
        <v>52</v>
      </c>
      <c r="K141" s="61">
        <v>0</v>
      </c>
      <c r="L141" s="62">
        <v>0</v>
      </c>
      <c r="M141" s="61">
        <v>13</v>
      </c>
      <c r="N141" s="62">
        <v>30</v>
      </c>
      <c r="O141" s="43">
        <f t="shared" si="58"/>
        <v>44</v>
      </c>
      <c r="P141" s="44">
        <f t="shared" si="63"/>
        <v>41</v>
      </c>
      <c r="Q141" s="44">
        <f t="shared" si="48"/>
        <v>20</v>
      </c>
      <c r="R141" s="44">
        <f t="shared" si="48"/>
        <v>21</v>
      </c>
      <c r="S141" s="44">
        <f t="shared" si="48"/>
        <v>3</v>
      </c>
      <c r="T141" s="44">
        <f t="shared" si="48"/>
        <v>0</v>
      </c>
      <c r="U141" s="41">
        <f t="shared" si="59"/>
        <v>14</v>
      </c>
      <c r="V141" s="46">
        <v>14</v>
      </c>
      <c r="W141" s="47">
        <v>0</v>
      </c>
      <c r="X141" s="46">
        <v>0</v>
      </c>
      <c r="Y141" s="47">
        <v>0</v>
      </c>
      <c r="Z141" s="45">
        <f t="shared" si="60"/>
        <v>28</v>
      </c>
      <c r="AA141" s="47">
        <v>4</v>
      </c>
      <c r="AB141" s="46">
        <v>21</v>
      </c>
      <c r="AC141" s="47">
        <v>3</v>
      </c>
      <c r="AD141" s="46">
        <v>0</v>
      </c>
      <c r="AE141" s="41">
        <f t="shared" si="61"/>
        <v>0</v>
      </c>
      <c r="AF141" s="46">
        <v>0</v>
      </c>
      <c r="AG141" s="47">
        <v>0</v>
      </c>
      <c r="AH141" s="46">
        <v>0</v>
      </c>
      <c r="AI141" s="47">
        <v>0</v>
      </c>
      <c r="AJ141" s="45">
        <f t="shared" si="62"/>
        <v>2</v>
      </c>
      <c r="AK141" s="47">
        <v>2</v>
      </c>
      <c r="AL141" s="46">
        <v>0</v>
      </c>
      <c r="AM141" s="47">
        <v>0</v>
      </c>
      <c r="AN141" s="48">
        <v>0</v>
      </c>
    </row>
    <row r="142" spans="1:40" ht="14.25" customHeight="1" x14ac:dyDescent="0.2">
      <c r="A142" s="49" t="s">
        <v>33</v>
      </c>
      <c r="B142" s="40">
        <f t="shared" si="56"/>
        <v>14</v>
      </c>
      <c r="C142" s="41">
        <f t="shared" si="56"/>
        <v>34</v>
      </c>
      <c r="D142" s="42">
        <f t="shared" si="64"/>
        <v>22</v>
      </c>
      <c r="E142" s="41">
        <f t="shared" si="57"/>
        <v>10</v>
      </c>
      <c r="F142" s="41">
        <f>H142+J142</f>
        <v>26</v>
      </c>
      <c r="G142" s="61">
        <v>3</v>
      </c>
      <c r="H142" s="62">
        <v>6</v>
      </c>
      <c r="I142" s="61">
        <v>7</v>
      </c>
      <c r="J142" s="62">
        <v>20</v>
      </c>
      <c r="K142" s="61">
        <v>1</v>
      </c>
      <c r="L142" s="62">
        <v>1</v>
      </c>
      <c r="M142" s="61">
        <v>3</v>
      </c>
      <c r="N142" s="62">
        <v>7</v>
      </c>
      <c r="O142" s="43">
        <f t="shared" si="58"/>
        <v>22</v>
      </c>
      <c r="P142" s="44">
        <f t="shared" si="63"/>
        <v>22</v>
      </c>
      <c r="Q142" s="44">
        <f t="shared" si="48"/>
        <v>9</v>
      </c>
      <c r="R142" s="44">
        <f t="shared" si="48"/>
        <v>13</v>
      </c>
      <c r="S142" s="44">
        <f t="shared" si="48"/>
        <v>0</v>
      </c>
      <c r="T142" s="44">
        <f t="shared" si="48"/>
        <v>0</v>
      </c>
      <c r="U142" s="41">
        <f t="shared" si="59"/>
        <v>8</v>
      </c>
      <c r="V142" s="46">
        <v>8</v>
      </c>
      <c r="W142" s="47">
        <v>0</v>
      </c>
      <c r="X142" s="46">
        <v>0</v>
      </c>
      <c r="Y142" s="47">
        <v>0</v>
      </c>
      <c r="Z142" s="45">
        <f t="shared" si="60"/>
        <v>10</v>
      </c>
      <c r="AA142" s="47">
        <v>0</v>
      </c>
      <c r="AB142" s="46">
        <v>10</v>
      </c>
      <c r="AC142" s="47">
        <v>0</v>
      </c>
      <c r="AD142" s="46">
        <v>0</v>
      </c>
      <c r="AE142" s="41">
        <f t="shared" si="61"/>
        <v>1</v>
      </c>
      <c r="AF142" s="46">
        <v>1</v>
      </c>
      <c r="AG142" s="47">
        <v>0</v>
      </c>
      <c r="AH142" s="46">
        <v>0</v>
      </c>
      <c r="AI142" s="47">
        <v>0</v>
      </c>
      <c r="AJ142" s="45">
        <f t="shared" si="62"/>
        <v>3</v>
      </c>
      <c r="AK142" s="47">
        <v>0</v>
      </c>
      <c r="AL142" s="46">
        <v>3</v>
      </c>
      <c r="AM142" s="47">
        <v>0</v>
      </c>
      <c r="AN142" s="48">
        <v>0</v>
      </c>
    </row>
    <row r="143" spans="1:40" ht="14.25" customHeight="1" x14ac:dyDescent="0.2">
      <c r="A143" s="40" t="s">
        <v>34</v>
      </c>
      <c r="B143" s="40">
        <f t="shared" si="56"/>
        <v>25</v>
      </c>
      <c r="C143" s="41">
        <f t="shared" si="56"/>
        <v>49</v>
      </c>
      <c r="D143" s="42">
        <f t="shared" si="64"/>
        <v>2</v>
      </c>
      <c r="E143" s="41">
        <f t="shared" si="57"/>
        <v>12</v>
      </c>
      <c r="F143" s="41">
        <f t="shared" si="57"/>
        <v>24</v>
      </c>
      <c r="G143" s="61">
        <v>1</v>
      </c>
      <c r="H143" s="62">
        <v>3</v>
      </c>
      <c r="I143" s="61">
        <v>11</v>
      </c>
      <c r="J143" s="62">
        <v>21</v>
      </c>
      <c r="K143" s="61">
        <v>0</v>
      </c>
      <c r="L143" s="62">
        <v>0</v>
      </c>
      <c r="M143" s="61">
        <v>13</v>
      </c>
      <c r="N143" s="62">
        <v>25</v>
      </c>
      <c r="O143" s="43">
        <f t="shared" si="58"/>
        <v>2</v>
      </c>
      <c r="P143" s="44">
        <f t="shared" si="63"/>
        <v>2</v>
      </c>
      <c r="Q143" s="44">
        <f t="shared" si="48"/>
        <v>2</v>
      </c>
      <c r="R143" s="44">
        <f t="shared" si="48"/>
        <v>0</v>
      </c>
      <c r="S143" s="44">
        <f t="shared" si="48"/>
        <v>0</v>
      </c>
      <c r="T143" s="44">
        <f t="shared" si="48"/>
        <v>0</v>
      </c>
      <c r="U143" s="41">
        <f t="shared" si="59"/>
        <v>2</v>
      </c>
      <c r="V143" s="46">
        <v>2</v>
      </c>
      <c r="W143" s="47">
        <v>0</v>
      </c>
      <c r="X143" s="46">
        <v>0</v>
      </c>
      <c r="Y143" s="47">
        <v>0</v>
      </c>
      <c r="Z143" s="45">
        <f t="shared" si="60"/>
        <v>0</v>
      </c>
      <c r="AA143" s="47">
        <v>0</v>
      </c>
      <c r="AB143" s="46">
        <v>0</v>
      </c>
      <c r="AC143" s="47">
        <v>0</v>
      </c>
      <c r="AD143" s="46">
        <v>0</v>
      </c>
      <c r="AE143" s="41">
        <f t="shared" si="61"/>
        <v>0</v>
      </c>
      <c r="AF143" s="46">
        <v>0</v>
      </c>
      <c r="AG143" s="47">
        <v>0</v>
      </c>
      <c r="AH143" s="46">
        <v>0</v>
      </c>
      <c r="AI143" s="47">
        <v>0</v>
      </c>
      <c r="AJ143" s="45">
        <f t="shared" si="62"/>
        <v>0</v>
      </c>
      <c r="AK143" s="47">
        <v>0</v>
      </c>
      <c r="AL143" s="46">
        <v>0</v>
      </c>
      <c r="AM143" s="47">
        <v>0</v>
      </c>
      <c r="AN143" s="48">
        <v>0</v>
      </c>
    </row>
    <row r="144" spans="1:40" ht="14.25" customHeight="1" x14ac:dyDescent="0.2">
      <c r="A144" s="40" t="s">
        <v>35</v>
      </c>
      <c r="B144" s="40">
        <f t="shared" si="56"/>
        <v>8</v>
      </c>
      <c r="C144" s="41">
        <f t="shared" si="56"/>
        <v>43</v>
      </c>
      <c r="D144" s="42">
        <f t="shared" si="64"/>
        <v>15</v>
      </c>
      <c r="E144" s="41">
        <f t="shared" si="57"/>
        <v>7</v>
      </c>
      <c r="F144" s="41">
        <f t="shared" si="57"/>
        <v>34</v>
      </c>
      <c r="G144" s="61">
        <v>0</v>
      </c>
      <c r="H144" s="62">
        <v>0</v>
      </c>
      <c r="I144" s="61">
        <v>7</v>
      </c>
      <c r="J144" s="62">
        <v>34</v>
      </c>
      <c r="K144" s="61">
        <v>1</v>
      </c>
      <c r="L144" s="62">
        <v>9</v>
      </c>
      <c r="M144" s="61">
        <v>0</v>
      </c>
      <c r="N144" s="62">
        <v>0</v>
      </c>
      <c r="O144" s="43">
        <f t="shared" si="58"/>
        <v>15</v>
      </c>
      <c r="P144" s="44">
        <f t="shared" si="63"/>
        <v>14</v>
      </c>
      <c r="Q144" s="44">
        <f t="shared" si="48"/>
        <v>0</v>
      </c>
      <c r="R144" s="44">
        <f t="shared" si="48"/>
        <v>14</v>
      </c>
      <c r="S144" s="44">
        <f t="shared" si="48"/>
        <v>1</v>
      </c>
      <c r="T144" s="44">
        <f t="shared" si="48"/>
        <v>0</v>
      </c>
      <c r="U144" s="41">
        <f t="shared" si="59"/>
        <v>0</v>
      </c>
      <c r="V144" s="46">
        <v>0</v>
      </c>
      <c r="W144" s="47">
        <v>0</v>
      </c>
      <c r="X144" s="46">
        <v>0</v>
      </c>
      <c r="Y144" s="47">
        <v>0</v>
      </c>
      <c r="Z144" s="45">
        <f t="shared" si="60"/>
        <v>14</v>
      </c>
      <c r="AA144" s="47">
        <v>0</v>
      </c>
      <c r="AB144" s="46">
        <v>14</v>
      </c>
      <c r="AC144" s="47">
        <v>0</v>
      </c>
      <c r="AD144" s="46">
        <v>0</v>
      </c>
      <c r="AE144" s="41">
        <f t="shared" si="61"/>
        <v>1</v>
      </c>
      <c r="AF144" s="46">
        <v>0</v>
      </c>
      <c r="AG144" s="47">
        <v>0</v>
      </c>
      <c r="AH144" s="46">
        <v>1</v>
      </c>
      <c r="AI144" s="47">
        <v>0</v>
      </c>
      <c r="AJ144" s="45">
        <f t="shared" si="62"/>
        <v>0</v>
      </c>
      <c r="AK144" s="47">
        <v>0</v>
      </c>
      <c r="AL144" s="46">
        <v>0</v>
      </c>
      <c r="AM144" s="47">
        <v>0</v>
      </c>
      <c r="AN144" s="48">
        <v>0</v>
      </c>
    </row>
    <row r="145" spans="1:40" s="38" customFormat="1" ht="14.25" customHeight="1" x14ac:dyDescent="0.2">
      <c r="A145" s="49" t="s">
        <v>36</v>
      </c>
      <c r="B145" s="40">
        <f t="shared" si="56"/>
        <v>11</v>
      </c>
      <c r="C145" s="41">
        <f t="shared" si="56"/>
        <v>9125</v>
      </c>
      <c r="D145" s="42">
        <f t="shared" si="64"/>
        <v>35</v>
      </c>
      <c r="E145" s="41">
        <f t="shared" si="57"/>
        <v>7</v>
      </c>
      <c r="F145" s="41">
        <f t="shared" si="57"/>
        <v>9044</v>
      </c>
      <c r="G145" s="61">
        <v>4</v>
      </c>
      <c r="H145" s="62">
        <v>9037</v>
      </c>
      <c r="I145" s="61">
        <v>3</v>
      </c>
      <c r="J145" s="62">
        <v>7</v>
      </c>
      <c r="K145" s="61">
        <v>1</v>
      </c>
      <c r="L145" s="62">
        <v>75</v>
      </c>
      <c r="M145" s="61">
        <v>3</v>
      </c>
      <c r="N145" s="62">
        <v>6</v>
      </c>
      <c r="O145" s="43">
        <f>U145+Z145+AE145+AJ145</f>
        <v>35</v>
      </c>
      <c r="P145" s="54">
        <f t="shared" si="63"/>
        <v>32</v>
      </c>
      <c r="Q145" s="44">
        <f t="shared" si="48"/>
        <v>12</v>
      </c>
      <c r="R145" s="44">
        <f t="shared" si="48"/>
        <v>20</v>
      </c>
      <c r="S145" s="44">
        <f t="shared" si="48"/>
        <v>3</v>
      </c>
      <c r="T145" s="44">
        <f t="shared" si="48"/>
        <v>0</v>
      </c>
      <c r="U145" s="41">
        <f>SUM(V145:Y145)</f>
        <v>20</v>
      </c>
      <c r="V145" s="46">
        <v>2</v>
      </c>
      <c r="W145" s="47">
        <v>18</v>
      </c>
      <c r="X145" s="46">
        <v>0</v>
      </c>
      <c r="Y145" s="47">
        <v>0</v>
      </c>
      <c r="Z145" s="45">
        <f>SUM(AA145:AD145)</f>
        <v>3</v>
      </c>
      <c r="AA145" s="47">
        <v>0</v>
      </c>
      <c r="AB145" s="46">
        <v>1</v>
      </c>
      <c r="AC145" s="47">
        <v>2</v>
      </c>
      <c r="AD145" s="46">
        <v>0</v>
      </c>
      <c r="AE145" s="41">
        <f>SUM(AF145:AI145)</f>
        <v>11</v>
      </c>
      <c r="AF145" s="46">
        <v>10</v>
      </c>
      <c r="AG145" s="47">
        <v>0</v>
      </c>
      <c r="AH145" s="46">
        <v>1</v>
      </c>
      <c r="AI145" s="47">
        <v>0</v>
      </c>
      <c r="AJ145" s="45">
        <f>SUM(AK145:AN145)</f>
        <v>1</v>
      </c>
      <c r="AK145" s="47">
        <v>0</v>
      </c>
      <c r="AL145" s="46">
        <v>1</v>
      </c>
      <c r="AM145" s="47">
        <v>0</v>
      </c>
      <c r="AN145" s="48">
        <v>0</v>
      </c>
    </row>
    <row r="146" spans="1:40" s="38" customFormat="1" ht="21.6" x14ac:dyDescent="0.2">
      <c r="A146" s="31" t="s">
        <v>37</v>
      </c>
      <c r="B146" s="11">
        <f>E146+K146+M146</f>
        <v>67</v>
      </c>
      <c r="C146" s="32">
        <f t="shared" si="56"/>
        <v>30286</v>
      </c>
      <c r="D146" s="33">
        <f t="shared" si="64"/>
        <v>266</v>
      </c>
      <c r="E146" s="32">
        <f t="shared" si="57"/>
        <v>41</v>
      </c>
      <c r="F146" s="32">
        <f t="shared" si="57"/>
        <v>16509</v>
      </c>
      <c r="G146" s="34">
        <f t="shared" ref="G146:N146" si="65">SUM(G147:G155)</f>
        <v>21</v>
      </c>
      <c r="H146" s="35">
        <f t="shared" si="65"/>
        <v>16419</v>
      </c>
      <c r="I146" s="34">
        <f t="shared" si="65"/>
        <v>20</v>
      </c>
      <c r="J146" s="35">
        <f t="shared" si="65"/>
        <v>90</v>
      </c>
      <c r="K146" s="34">
        <f t="shared" si="65"/>
        <v>10</v>
      </c>
      <c r="L146" s="35">
        <f t="shared" si="65"/>
        <v>11462</v>
      </c>
      <c r="M146" s="34">
        <f t="shared" si="65"/>
        <v>16</v>
      </c>
      <c r="N146" s="35">
        <f t="shared" si="65"/>
        <v>2315</v>
      </c>
      <c r="O146" s="35">
        <f>U146+Z146+AE146+AJ146</f>
        <v>266</v>
      </c>
      <c r="P146" s="44">
        <f t="shared" si="63"/>
        <v>186</v>
      </c>
      <c r="Q146" s="36">
        <f t="shared" si="48"/>
        <v>108</v>
      </c>
      <c r="R146" s="36">
        <f t="shared" si="48"/>
        <v>78</v>
      </c>
      <c r="S146" s="36">
        <f t="shared" si="48"/>
        <v>66</v>
      </c>
      <c r="T146" s="36">
        <f t="shared" si="48"/>
        <v>14</v>
      </c>
      <c r="U146" s="32">
        <f>SUM(V146:Y146)</f>
        <v>83</v>
      </c>
      <c r="V146" s="36">
        <f>SUM(V147:V155)</f>
        <v>79</v>
      </c>
      <c r="W146" s="32">
        <f>SUM(W147:W155)</f>
        <v>3</v>
      </c>
      <c r="X146" s="36">
        <f>SUM(X147:X155)</f>
        <v>1</v>
      </c>
      <c r="Y146" s="32">
        <f>SUM(Y147:Y155)</f>
        <v>0</v>
      </c>
      <c r="Z146" s="36">
        <f>SUM(AA146:AD146)</f>
        <v>40</v>
      </c>
      <c r="AA146" s="32">
        <f>SUM(AA147:AA155)</f>
        <v>7</v>
      </c>
      <c r="AB146" s="36">
        <f>SUM(AB147:AB155)</f>
        <v>30</v>
      </c>
      <c r="AC146" s="32">
        <f>SUM(AC147:AC155)</f>
        <v>2</v>
      </c>
      <c r="AD146" s="36">
        <f>SUM(AD147:AD155)</f>
        <v>1</v>
      </c>
      <c r="AE146" s="32">
        <f>SUM(AF146:AI146)</f>
        <v>54</v>
      </c>
      <c r="AF146" s="36">
        <f>SUM(AF147:AF155)</f>
        <v>0</v>
      </c>
      <c r="AG146" s="32">
        <f>SUM(AG147:AG155)</f>
        <v>0</v>
      </c>
      <c r="AH146" s="36">
        <f>SUM(AH147:AH155)</f>
        <v>54</v>
      </c>
      <c r="AI146" s="32">
        <f>SUM(AI147:AI155)</f>
        <v>0</v>
      </c>
      <c r="AJ146" s="36">
        <f>SUM(AK146:AN146)</f>
        <v>89</v>
      </c>
      <c r="AK146" s="32">
        <f>SUM(AK147:AK155)</f>
        <v>22</v>
      </c>
      <c r="AL146" s="36">
        <f>SUM(AL147:AL155)</f>
        <v>45</v>
      </c>
      <c r="AM146" s="32">
        <f>SUM(AM147:AM155)</f>
        <v>9</v>
      </c>
      <c r="AN146" s="37">
        <f>SUM(AN147:AN155)</f>
        <v>13</v>
      </c>
    </row>
    <row r="147" spans="1:40" ht="13.5" customHeight="1" x14ac:dyDescent="0.2">
      <c r="A147" s="39" t="s">
        <v>60</v>
      </c>
      <c r="B147" s="40">
        <f t="shared" si="56"/>
        <v>6</v>
      </c>
      <c r="C147" s="41">
        <f t="shared" si="56"/>
        <v>277</v>
      </c>
      <c r="D147" s="42">
        <f t="shared" si="64"/>
        <v>63</v>
      </c>
      <c r="E147" s="41">
        <f t="shared" si="57"/>
        <v>2</v>
      </c>
      <c r="F147" s="41">
        <f t="shared" si="57"/>
        <v>197</v>
      </c>
      <c r="G147" s="61">
        <v>2</v>
      </c>
      <c r="H147" s="62">
        <v>197</v>
      </c>
      <c r="I147" s="61">
        <v>0</v>
      </c>
      <c r="J147" s="62">
        <v>0</v>
      </c>
      <c r="K147" s="61">
        <v>0</v>
      </c>
      <c r="L147" s="62">
        <v>0</v>
      </c>
      <c r="M147" s="61">
        <v>4</v>
      </c>
      <c r="N147" s="62">
        <v>80</v>
      </c>
      <c r="O147" s="43">
        <f>U147+Z147+AE147+AJ147</f>
        <v>63</v>
      </c>
      <c r="P147" s="44">
        <f t="shared" si="63"/>
        <v>43</v>
      </c>
      <c r="Q147" s="44">
        <f t="shared" si="48"/>
        <v>22</v>
      </c>
      <c r="R147" s="44">
        <f t="shared" si="48"/>
        <v>21</v>
      </c>
      <c r="S147" s="44">
        <f t="shared" si="48"/>
        <v>8</v>
      </c>
      <c r="T147" s="44">
        <f t="shared" si="48"/>
        <v>12</v>
      </c>
      <c r="U147" s="41">
        <f>SUM(V147:Y147)</f>
        <v>19</v>
      </c>
      <c r="V147" s="46">
        <v>19</v>
      </c>
      <c r="W147" s="47">
        <v>0</v>
      </c>
      <c r="X147" s="46">
        <v>0</v>
      </c>
      <c r="Y147" s="47">
        <v>0</v>
      </c>
      <c r="Z147" s="45">
        <f>SUM(AA147:AD147)</f>
        <v>0</v>
      </c>
      <c r="AA147" s="47">
        <v>0</v>
      </c>
      <c r="AB147" s="46">
        <v>0</v>
      </c>
      <c r="AC147" s="47">
        <v>0</v>
      </c>
      <c r="AD147" s="46">
        <v>0</v>
      </c>
      <c r="AE147" s="41">
        <f>SUM(AF147:AI147)</f>
        <v>0</v>
      </c>
      <c r="AF147" s="46">
        <v>0</v>
      </c>
      <c r="AG147" s="47">
        <v>0</v>
      </c>
      <c r="AH147" s="46">
        <v>0</v>
      </c>
      <c r="AI147" s="47">
        <v>0</v>
      </c>
      <c r="AJ147" s="45">
        <f>SUM(AK147:AN147)</f>
        <v>44</v>
      </c>
      <c r="AK147" s="47">
        <v>3</v>
      </c>
      <c r="AL147" s="46">
        <v>21</v>
      </c>
      <c r="AM147" s="47">
        <v>8</v>
      </c>
      <c r="AN147" s="48">
        <v>12</v>
      </c>
    </row>
    <row r="148" spans="1:40" ht="13.5" customHeight="1" x14ac:dyDescent="0.2">
      <c r="A148" s="49" t="s">
        <v>38</v>
      </c>
      <c r="B148" s="40">
        <f t="shared" si="56"/>
        <v>8</v>
      </c>
      <c r="C148" s="41">
        <f t="shared" si="56"/>
        <v>7688</v>
      </c>
      <c r="D148" s="42">
        <f t="shared" si="64"/>
        <v>24</v>
      </c>
      <c r="E148" s="41">
        <f t="shared" si="57"/>
        <v>7</v>
      </c>
      <c r="F148" s="41">
        <f t="shared" si="57"/>
        <v>29</v>
      </c>
      <c r="G148" s="61">
        <v>3</v>
      </c>
      <c r="H148" s="62">
        <v>24</v>
      </c>
      <c r="I148" s="61">
        <v>4</v>
      </c>
      <c r="J148" s="62">
        <v>5</v>
      </c>
      <c r="K148" s="61">
        <v>1</v>
      </c>
      <c r="L148" s="62">
        <v>7659</v>
      </c>
      <c r="M148" s="61">
        <v>0</v>
      </c>
      <c r="N148" s="62">
        <v>0</v>
      </c>
      <c r="O148" s="43">
        <f t="shared" ref="O148:O154" si="66">U148+Z148+AE148+AJ148</f>
        <v>24</v>
      </c>
      <c r="P148" s="44">
        <f t="shared" si="63"/>
        <v>5</v>
      </c>
      <c r="Q148" s="44">
        <f t="shared" si="48"/>
        <v>1</v>
      </c>
      <c r="R148" s="44">
        <f t="shared" si="48"/>
        <v>4</v>
      </c>
      <c r="S148" s="44">
        <f t="shared" si="48"/>
        <v>18</v>
      </c>
      <c r="T148" s="44">
        <f t="shared" si="48"/>
        <v>1</v>
      </c>
      <c r="U148" s="41">
        <f t="shared" ref="U148:U154" si="67">SUM(V148:Y148)</f>
        <v>2</v>
      </c>
      <c r="V148" s="46">
        <v>1</v>
      </c>
      <c r="W148" s="47">
        <v>0</v>
      </c>
      <c r="X148" s="46">
        <v>1</v>
      </c>
      <c r="Y148" s="47">
        <v>0</v>
      </c>
      <c r="Z148" s="45">
        <f t="shared" ref="Z148:Z154" si="68">SUM(AA148:AD148)</f>
        <v>5</v>
      </c>
      <c r="AA148" s="47">
        <v>0</v>
      </c>
      <c r="AB148" s="46">
        <v>4</v>
      </c>
      <c r="AC148" s="47">
        <v>0</v>
      </c>
      <c r="AD148" s="46">
        <v>1</v>
      </c>
      <c r="AE148" s="41">
        <f t="shared" ref="AE148:AE154" si="69">SUM(AF148:AI148)</f>
        <v>17</v>
      </c>
      <c r="AF148" s="46">
        <v>0</v>
      </c>
      <c r="AG148" s="47">
        <v>0</v>
      </c>
      <c r="AH148" s="46">
        <v>17</v>
      </c>
      <c r="AI148" s="47">
        <v>0</v>
      </c>
      <c r="AJ148" s="45">
        <f t="shared" ref="AJ148:AJ154" si="70">SUM(AK148:AN148)</f>
        <v>0</v>
      </c>
      <c r="AK148" s="47">
        <v>0</v>
      </c>
      <c r="AL148" s="46">
        <v>0</v>
      </c>
      <c r="AM148" s="47">
        <v>0</v>
      </c>
      <c r="AN148" s="48">
        <v>0</v>
      </c>
    </row>
    <row r="149" spans="1:40" ht="13.5" customHeight="1" x14ac:dyDescent="0.2">
      <c r="A149" s="40" t="s">
        <v>39</v>
      </c>
      <c r="B149" s="40">
        <f t="shared" si="56"/>
        <v>4</v>
      </c>
      <c r="C149" s="41">
        <f t="shared" si="56"/>
        <v>33</v>
      </c>
      <c r="D149" s="42">
        <f t="shared" si="64"/>
        <v>5</v>
      </c>
      <c r="E149" s="41">
        <f t="shared" si="57"/>
        <v>2</v>
      </c>
      <c r="F149" s="41">
        <f t="shared" si="57"/>
        <v>18</v>
      </c>
      <c r="G149" s="61">
        <v>1</v>
      </c>
      <c r="H149" s="62">
        <v>9</v>
      </c>
      <c r="I149" s="61">
        <v>1</v>
      </c>
      <c r="J149" s="62">
        <v>9</v>
      </c>
      <c r="K149" s="61">
        <v>2</v>
      </c>
      <c r="L149" s="62">
        <v>15</v>
      </c>
      <c r="M149" s="61">
        <v>0</v>
      </c>
      <c r="N149" s="62">
        <v>0</v>
      </c>
      <c r="O149" s="43">
        <f t="shared" si="66"/>
        <v>5</v>
      </c>
      <c r="P149" s="44">
        <f t="shared" si="63"/>
        <v>0</v>
      </c>
      <c r="Q149" s="44">
        <f t="shared" si="48"/>
        <v>0</v>
      </c>
      <c r="R149" s="44">
        <f t="shared" si="48"/>
        <v>0</v>
      </c>
      <c r="S149" s="44">
        <f t="shared" si="48"/>
        <v>5</v>
      </c>
      <c r="T149" s="44">
        <f t="shared" si="48"/>
        <v>0</v>
      </c>
      <c r="U149" s="41">
        <f t="shared" si="67"/>
        <v>0</v>
      </c>
      <c r="V149" s="46">
        <v>0</v>
      </c>
      <c r="W149" s="47">
        <v>0</v>
      </c>
      <c r="X149" s="46">
        <v>0</v>
      </c>
      <c r="Y149" s="47">
        <v>0</v>
      </c>
      <c r="Z149" s="45">
        <f t="shared" si="68"/>
        <v>0</v>
      </c>
      <c r="AA149" s="47">
        <v>0</v>
      </c>
      <c r="AB149" s="46">
        <v>0</v>
      </c>
      <c r="AC149" s="47">
        <v>0</v>
      </c>
      <c r="AD149" s="46">
        <v>0</v>
      </c>
      <c r="AE149" s="41">
        <f t="shared" si="69"/>
        <v>5</v>
      </c>
      <c r="AF149" s="46">
        <v>0</v>
      </c>
      <c r="AG149" s="47">
        <v>0</v>
      </c>
      <c r="AH149" s="46">
        <v>5</v>
      </c>
      <c r="AI149" s="47">
        <v>0</v>
      </c>
      <c r="AJ149" s="45">
        <f t="shared" si="70"/>
        <v>0</v>
      </c>
      <c r="AK149" s="47">
        <v>0</v>
      </c>
      <c r="AL149" s="46">
        <v>0</v>
      </c>
      <c r="AM149" s="47">
        <v>0</v>
      </c>
      <c r="AN149" s="48">
        <v>0</v>
      </c>
    </row>
    <row r="150" spans="1:40" ht="13.5" customHeight="1" x14ac:dyDescent="0.2">
      <c r="A150" s="40" t="s">
        <v>40</v>
      </c>
      <c r="B150" s="40">
        <f t="shared" si="56"/>
        <v>8</v>
      </c>
      <c r="C150" s="41">
        <f t="shared" si="56"/>
        <v>8682</v>
      </c>
      <c r="D150" s="42">
        <f t="shared" si="64"/>
        <v>29</v>
      </c>
      <c r="E150" s="41">
        <f t="shared" si="57"/>
        <v>7</v>
      </c>
      <c r="F150" s="41">
        <f t="shared" si="57"/>
        <v>8681</v>
      </c>
      <c r="G150" s="61">
        <v>5</v>
      </c>
      <c r="H150" s="62">
        <v>8679</v>
      </c>
      <c r="I150" s="61">
        <v>2</v>
      </c>
      <c r="J150" s="62">
        <v>2</v>
      </c>
      <c r="K150" s="61">
        <v>0</v>
      </c>
      <c r="L150" s="62">
        <v>0</v>
      </c>
      <c r="M150" s="61">
        <v>1</v>
      </c>
      <c r="N150" s="62">
        <v>1</v>
      </c>
      <c r="O150" s="43">
        <f t="shared" si="66"/>
        <v>29</v>
      </c>
      <c r="P150" s="44">
        <f t="shared" si="63"/>
        <v>26</v>
      </c>
      <c r="Q150" s="44">
        <f t="shared" si="48"/>
        <v>23</v>
      </c>
      <c r="R150" s="44">
        <f t="shared" si="48"/>
        <v>3</v>
      </c>
      <c r="S150" s="44">
        <f t="shared" si="48"/>
        <v>3</v>
      </c>
      <c r="T150" s="44">
        <f t="shared" si="48"/>
        <v>0</v>
      </c>
      <c r="U150" s="41">
        <f t="shared" si="67"/>
        <v>24</v>
      </c>
      <c r="V150" s="46">
        <v>23</v>
      </c>
      <c r="W150" s="47">
        <v>1</v>
      </c>
      <c r="X150" s="46">
        <v>0</v>
      </c>
      <c r="Y150" s="47">
        <v>0</v>
      </c>
      <c r="Z150" s="45">
        <f t="shared" si="68"/>
        <v>4</v>
      </c>
      <c r="AA150" s="47">
        <v>0</v>
      </c>
      <c r="AB150" s="46">
        <v>2</v>
      </c>
      <c r="AC150" s="47">
        <v>2</v>
      </c>
      <c r="AD150" s="46">
        <v>0</v>
      </c>
      <c r="AE150" s="41">
        <f t="shared" si="69"/>
        <v>0</v>
      </c>
      <c r="AF150" s="46">
        <v>0</v>
      </c>
      <c r="AG150" s="47">
        <v>0</v>
      </c>
      <c r="AH150" s="46">
        <v>0</v>
      </c>
      <c r="AI150" s="47">
        <v>0</v>
      </c>
      <c r="AJ150" s="45">
        <f t="shared" si="70"/>
        <v>1</v>
      </c>
      <c r="AK150" s="47">
        <v>0</v>
      </c>
      <c r="AL150" s="46">
        <v>0</v>
      </c>
      <c r="AM150" s="47">
        <v>1</v>
      </c>
      <c r="AN150" s="48">
        <v>0</v>
      </c>
    </row>
    <row r="151" spans="1:40" ht="13.5" customHeight="1" x14ac:dyDescent="0.2">
      <c r="A151" s="49" t="s">
        <v>41</v>
      </c>
      <c r="B151" s="40">
        <f t="shared" si="56"/>
        <v>16</v>
      </c>
      <c r="C151" s="41">
        <f t="shared" si="56"/>
        <v>2254</v>
      </c>
      <c r="D151" s="42">
        <f t="shared" si="64"/>
        <v>54</v>
      </c>
      <c r="E151" s="41">
        <f t="shared" si="57"/>
        <v>8</v>
      </c>
      <c r="F151" s="41">
        <f t="shared" si="57"/>
        <v>27</v>
      </c>
      <c r="G151" s="61">
        <v>3</v>
      </c>
      <c r="H151" s="62">
        <v>11</v>
      </c>
      <c r="I151" s="61">
        <v>5</v>
      </c>
      <c r="J151" s="62">
        <v>16</v>
      </c>
      <c r="K151" s="61">
        <v>0</v>
      </c>
      <c r="L151" s="62">
        <v>0</v>
      </c>
      <c r="M151" s="61">
        <v>8</v>
      </c>
      <c r="N151" s="62">
        <v>2227</v>
      </c>
      <c r="O151" s="43">
        <f t="shared" si="66"/>
        <v>54</v>
      </c>
      <c r="P151" s="44">
        <f t="shared" si="63"/>
        <v>54</v>
      </c>
      <c r="Q151" s="44">
        <f t="shared" si="48"/>
        <v>23</v>
      </c>
      <c r="R151" s="44">
        <f t="shared" si="48"/>
        <v>31</v>
      </c>
      <c r="S151" s="44">
        <f t="shared" si="48"/>
        <v>0</v>
      </c>
      <c r="T151" s="44">
        <f t="shared" si="48"/>
        <v>0</v>
      </c>
      <c r="U151" s="41">
        <f t="shared" si="67"/>
        <v>6</v>
      </c>
      <c r="V151" s="46">
        <v>4</v>
      </c>
      <c r="W151" s="47">
        <v>2</v>
      </c>
      <c r="X151" s="46">
        <v>0</v>
      </c>
      <c r="Y151" s="47">
        <v>0</v>
      </c>
      <c r="Z151" s="45">
        <f t="shared" si="68"/>
        <v>7</v>
      </c>
      <c r="AA151" s="47">
        <v>0</v>
      </c>
      <c r="AB151" s="46">
        <v>7</v>
      </c>
      <c r="AC151" s="47">
        <v>0</v>
      </c>
      <c r="AD151" s="46">
        <v>0</v>
      </c>
      <c r="AE151" s="41">
        <f t="shared" si="69"/>
        <v>0</v>
      </c>
      <c r="AF151" s="46">
        <v>0</v>
      </c>
      <c r="AG151" s="47">
        <v>0</v>
      </c>
      <c r="AH151" s="46">
        <v>0</v>
      </c>
      <c r="AI151" s="47">
        <v>0</v>
      </c>
      <c r="AJ151" s="45">
        <f t="shared" si="70"/>
        <v>41</v>
      </c>
      <c r="AK151" s="47">
        <v>19</v>
      </c>
      <c r="AL151" s="46">
        <v>22</v>
      </c>
      <c r="AM151" s="47">
        <v>0</v>
      </c>
      <c r="AN151" s="48">
        <v>0</v>
      </c>
    </row>
    <row r="152" spans="1:40" ht="13.5" customHeight="1" x14ac:dyDescent="0.2">
      <c r="A152" s="40" t="s">
        <v>42</v>
      </c>
      <c r="B152" s="40">
        <f t="shared" si="56"/>
        <v>0</v>
      </c>
      <c r="C152" s="41">
        <f t="shared" si="56"/>
        <v>0</v>
      </c>
      <c r="D152" s="42">
        <f t="shared" si="64"/>
        <v>0</v>
      </c>
      <c r="E152" s="41">
        <f t="shared" si="57"/>
        <v>0</v>
      </c>
      <c r="F152" s="41">
        <f t="shared" si="57"/>
        <v>0</v>
      </c>
      <c r="G152" s="61">
        <v>0</v>
      </c>
      <c r="H152" s="62">
        <v>0</v>
      </c>
      <c r="I152" s="61">
        <v>0</v>
      </c>
      <c r="J152" s="62">
        <v>0</v>
      </c>
      <c r="K152" s="61">
        <v>0</v>
      </c>
      <c r="L152" s="62">
        <v>0</v>
      </c>
      <c r="M152" s="61">
        <v>0</v>
      </c>
      <c r="N152" s="62">
        <v>0</v>
      </c>
      <c r="O152" s="43">
        <f t="shared" si="66"/>
        <v>0</v>
      </c>
      <c r="P152" s="44">
        <f t="shared" si="63"/>
        <v>0</v>
      </c>
      <c r="Q152" s="44">
        <f t="shared" si="48"/>
        <v>0</v>
      </c>
      <c r="R152" s="44">
        <f t="shared" si="48"/>
        <v>0</v>
      </c>
      <c r="S152" s="44">
        <f t="shared" si="48"/>
        <v>0</v>
      </c>
      <c r="T152" s="44">
        <f t="shared" si="48"/>
        <v>0</v>
      </c>
      <c r="U152" s="41">
        <f t="shared" si="67"/>
        <v>0</v>
      </c>
      <c r="V152" s="46">
        <v>0</v>
      </c>
      <c r="W152" s="47">
        <v>0</v>
      </c>
      <c r="X152" s="46">
        <v>0</v>
      </c>
      <c r="Y152" s="47">
        <v>0</v>
      </c>
      <c r="Z152" s="45">
        <f t="shared" si="68"/>
        <v>0</v>
      </c>
      <c r="AA152" s="47">
        <v>0</v>
      </c>
      <c r="AB152" s="46">
        <v>0</v>
      </c>
      <c r="AC152" s="47">
        <v>0</v>
      </c>
      <c r="AD152" s="46">
        <v>0</v>
      </c>
      <c r="AE152" s="41">
        <f t="shared" si="69"/>
        <v>0</v>
      </c>
      <c r="AF152" s="46">
        <v>0</v>
      </c>
      <c r="AG152" s="47">
        <v>0</v>
      </c>
      <c r="AH152" s="46">
        <v>0</v>
      </c>
      <c r="AI152" s="47">
        <v>0</v>
      </c>
      <c r="AJ152" s="45">
        <f t="shared" si="70"/>
        <v>0</v>
      </c>
      <c r="AK152" s="47">
        <v>0</v>
      </c>
      <c r="AL152" s="46">
        <v>0</v>
      </c>
      <c r="AM152" s="47">
        <v>0</v>
      </c>
      <c r="AN152" s="48">
        <v>0</v>
      </c>
    </row>
    <row r="153" spans="1:40" ht="13.5" customHeight="1" x14ac:dyDescent="0.2">
      <c r="A153" s="49" t="s">
        <v>43</v>
      </c>
      <c r="B153" s="40">
        <f t="shared" si="56"/>
        <v>15</v>
      </c>
      <c r="C153" s="41">
        <f t="shared" si="56"/>
        <v>11303</v>
      </c>
      <c r="D153" s="42">
        <f t="shared" si="64"/>
        <v>62</v>
      </c>
      <c r="E153" s="41">
        <f t="shared" si="57"/>
        <v>8</v>
      </c>
      <c r="F153" s="41">
        <f t="shared" si="57"/>
        <v>7516</v>
      </c>
      <c r="G153" s="61">
        <v>5</v>
      </c>
      <c r="H153" s="62">
        <v>7495</v>
      </c>
      <c r="I153" s="61">
        <v>3</v>
      </c>
      <c r="J153" s="62">
        <v>21</v>
      </c>
      <c r="K153" s="61">
        <v>6</v>
      </c>
      <c r="L153" s="62">
        <v>3785</v>
      </c>
      <c r="M153" s="61">
        <v>1</v>
      </c>
      <c r="N153" s="62">
        <v>2</v>
      </c>
      <c r="O153" s="45">
        <f t="shared" si="66"/>
        <v>62</v>
      </c>
      <c r="P153" s="44">
        <f t="shared" si="63"/>
        <v>36</v>
      </c>
      <c r="Q153" s="44">
        <f t="shared" si="48"/>
        <v>32</v>
      </c>
      <c r="R153" s="44">
        <f t="shared" si="48"/>
        <v>4</v>
      </c>
      <c r="S153" s="44">
        <f t="shared" si="48"/>
        <v>26</v>
      </c>
      <c r="T153" s="44">
        <f t="shared" si="48"/>
        <v>0</v>
      </c>
      <c r="U153" s="41">
        <f t="shared" si="67"/>
        <v>25</v>
      </c>
      <c r="V153" s="46">
        <v>25</v>
      </c>
      <c r="W153" s="47">
        <v>0</v>
      </c>
      <c r="X153" s="46">
        <v>0</v>
      </c>
      <c r="Y153" s="47">
        <v>0</v>
      </c>
      <c r="Z153" s="45">
        <f t="shared" si="68"/>
        <v>9</v>
      </c>
      <c r="AA153" s="47">
        <v>7</v>
      </c>
      <c r="AB153" s="46">
        <v>2</v>
      </c>
      <c r="AC153" s="47">
        <v>0</v>
      </c>
      <c r="AD153" s="46">
        <v>0</v>
      </c>
      <c r="AE153" s="41">
        <f t="shared" si="69"/>
        <v>26</v>
      </c>
      <c r="AF153" s="46">
        <v>0</v>
      </c>
      <c r="AG153" s="47">
        <v>0</v>
      </c>
      <c r="AH153" s="46">
        <v>26</v>
      </c>
      <c r="AI153" s="47">
        <v>0</v>
      </c>
      <c r="AJ153" s="45">
        <f t="shared" si="70"/>
        <v>2</v>
      </c>
      <c r="AK153" s="47">
        <v>0</v>
      </c>
      <c r="AL153" s="46">
        <v>2</v>
      </c>
      <c r="AM153" s="47">
        <v>0</v>
      </c>
      <c r="AN153" s="48">
        <v>0</v>
      </c>
    </row>
    <row r="154" spans="1:40" ht="13.5" customHeight="1" x14ac:dyDescent="0.2">
      <c r="A154" s="40" t="s">
        <v>58</v>
      </c>
      <c r="B154" s="40">
        <f t="shared" si="56"/>
        <v>1</v>
      </c>
      <c r="C154" s="41">
        <f t="shared" si="56"/>
        <v>1</v>
      </c>
      <c r="D154" s="42">
        <f t="shared" si="64"/>
        <v>0</v>
      </c>
      <c r="E154" s="41">
        <f t="shared" si="57"/>
        <v>0</v>
      </c>
      <c r="F154" s="41">
        <f t="shared" si="57"/>
        <v>0</v>
      </c>
      <c r="G154" s="61">
        <v>0</v>
      </c>
      <c r="H154" s="62">
        <v>0</v>
      </c>
      <c r="I154" s="61">
        <v>0</v>
      </c>
      <c r="J154" s="62">
        <v>0</v>
      </c>
      <c r="K154" s="61">
        <v>0</v>
      </c>
      <c r="L154" s="62">
        <v>0</v>
      </c>
      <c r="M154" s="61">
        <v>1</v>
      </c>
      <c r="N154" s="62">
        <v>1</v>
      </c>
      <c r="O154" s="45">
        <f t="shared" si="66"/>
        <v>0</v>
      </c>
      <c r="P154" s="44">
        <f t="shared" si="63"/>
        <v>0</v>
      </c>
      <c r="Q154" s="44">
        <f t="shared" si="48"/>
        <v>0</v>
      </c>
      <c r="R154" s="44">
        <f t="shared" si="48"/>
        <v>0</v>
      </c>
      <c r="S154" s="44">
        <f t="shared" si="48"/>
        <v>0</v>
      </c>
      <c r="T154" s="44">
        <f t="shared" si="48"/>
        <v>0</v>
      </c>
      <c r="U154" s="41">
        <f t="shared" si="67"/>
        <v>0</v>
      </c>
      <c r="V154" s="46">
        <v>0</v>
      </c>
      <c r="W154" s="47">
        <v>0</v>
      </c>
      <c r="X154" s="46">
        <v>0</v>
      </c>
      <c r="Y154" s="47">
        <v>0</v>
      </c>
      <c r="Z154" s="45">
        <f t="shared" si="68"/>
        <v>0</v>
      </c>
      <c r="AA154" s="47">
        <v>0</v>
      </c>
      <c r="AB154" s="46">
        <v>0</v>
      </c>
      <c r="AC154" s="47">
        <v>0</v>
      </c>
      <c r="AD154" s="46">
        <v>0</v>
      </c>
      <c r="AE154" s="41">
        <f t="shared" si="69"/>
        <v>0</v>
      </c>
      <c r="AF154" s="46">
        <v>0</v>
      </c>
      <c r="AG154" s="47">
        <v>0</v>
      </c>
      <c r="AH154" s="46">
        <v>0</v>
      </c>
      <c r="AI154" s="47">
        <v>0</v>
      </c>
      <c r="AJ154" s="45">
        <f t="shared" si="70"/>
        <v>0</v>
      </c>
      <c r="AK154" s="47">
        <v>0</v>
      </c>
      <c r="AL154" s="46">
        <v>0</v>
      </c>
      <c r="AM154" s="47">
        <v>0</v>
      </c>
      <c r="AN154" s="48">
        <v>0</v>
      </c>
    </row>
    <row r="155" spans="1:40" s="38" customFormat="1" ht="13.5" customHeight="1" x14ac:dyDescent="0.2">
      <c r="A155" s="19" t="s">
        <v>44</v>
      </c>
      <c r="B155" s="50">
        <f t="shared" si="56"/>
        <v>9</v>
      </c>
      <c r="C155" s="51">
        <f t="shared" si="56"/>
        <v>48</v>
      </c>
      <c r="D155" s="52">
        <f t="shared" si="64"/>
        <v>29</v>
      </c>
      <c r="E155" s="51">
        <f t="shared" si="57"/>
        <v>7</v>
      </c>
      <c r="F155" s="51">
        <f t="shared" si="57"/>
        <v>41</v>
      </c>
      <c r="G155" s="287">
        <v>2</v>
      </c>
      <c r="H155" s="288">
        <v>4</v>
      </c>
      <c r="I155" s="287">
        <v>5</v>
      </c>
      <c r="J155" s="288">
        <v>37</v>
      </c>
      <c r="K155" s="287">
        <v>1</v>
      </c>
      <c r="L155" s="288">
        <v>3</v>
      </c>
      <c r="M155" s="287">
        <v>1</v>
      </c>
      <c r="N155" s="288">
        <v>4</v>
      </c>
      <c r="O155" s="55">
        <f>U155+Z155+AE155+AJ155</f>
        <v>29</v>
      </c>
      <c r="P155" s="54">
        <f t="shared" si="63"/>
        <v>22</v>
      </c>
      <c r="Q155" s="54">
        <f t="shared" si="48"/>
        <v>7</v>
      </c>
      <c r="R155" s="54">
        <f t="shared" si="48"/>
        <v>15</v>
      </c>
      <c r="S155" s="54">
        <f t="shared" si="48"/>
        <v>6</v>
      </c>
      <c r="T155" s="54">
        <f t="shared" si="48"/>
        <v>1</v>
      </c>
      <c r="U155" s="51">
        <f>SUM(V155:Y155)</f>
        <v>7</v>
      </c>
      <c r="V155" s="291">
        <v>7</v>
      </c>
      <c r="W155" s="292">
        <v>0</v>
      </c>
      <c r="X155" s="291">
        <v>0</v>
      </c>
      <c r="Y155" s="292">
        <v>0</v>
      </c>
      <c r="Z155" s="55">
        <f>SUM(AA155:AD155)</f>
        <v>15</v>
      </c>
      <c r="AA155" s="292">
        <v>0</v>
      </c>
      <c r="AB155" s="291">
        <v>15</v>
      </c>
      <c r="AC155" s="292">
        <v>0</v>
      </c>
      <c r="AD155" s="291">
        <v>0</v>
      </c>
      <c r="AE155" s="51">
        <f>SUM(AF155:AI155)</f>
        <v>6</v>
      </c>
      <c r="AF155" s="291">
        <v>0</v>
      </c>
      <c r="AG155" s="292">
        <v>0</v>
      </c>
      <c r="AH155" s="291">
        <v>6</v>
      </c>
      <c r="AI155" s="292">
        <v>0</v>
      </c>
      <c r="AJ155" s="55">
        <f>SUM(AK155:AN155)</f>
        <v>1</v>
      </c>
      <c r="AK155" s="292">
        <v>0</v>
      </c>
      <c r="AL155" s="291">
        <v>0</v>
      </c>
      <c r="AM155" s="292">
        <v>0</v>
      </c>
      <c r="AN155" s="293">
        <v>1</v>
      </c>
    </row>
    <row r="156" spans="1:40" s="38" customFormat="1" ht="21.6" x14ac:dyDescent="0.2">
      <c r="A156" s="39" t="s">
        <v>45</v>
      </c>
      <c r="B156" s="49">
        <f>E156+K156+M156</f>
        <v>110</v>
      </c>
      <c r="C156" s="56">
        <f t="shared" si="56"/>
        <v>10784</v>
      </c>
      <c r="D156" s="57">
        <f t="shared" si="64"/>
        <v>292</v>
      </c>
      <c r="E156" s="56">
        <f t="shared" si="57"/>
        <v>71</v>
      </c>
      <c r="F156" s="56">
        <f t="shared" si="57"/>
        <v>10358</v>
      </c>
      <c r="G156" s="58">
        <f t="shared" ref="G156:N156" si="71">SUM(G157:G170)</f>
        <v>38</v>
      </c>
      <c r="H156" s="59">
        <f t="shared" si="71"/>
        <v>3721</v>
      </c>
      <c r="I156" s="58">
        <f t="shared" si="71"/>
        <v>33</v>
      </c>
      <c r="J156" s="59">
        <f t="shared" si="71"/>
        <v>6637</v>
      </c>
      <c r="K156" s="58">
        <f t="shared" si="71"/>
        <v>20</v>
      </c>
      <c r="L156" s="59">
        <f t="shared" si="71"/>
        <v>333</v>
      </c>
      <c r="M156" s="58">
        <f t="shared" si="71"/>
        <v>19</v>
      </c>
      <c r="N156" s="59">
        <f t="shared" si="71"/>
        <v>93</v>
      </c>
      <c r="O156" s="59">
        <f>U156+Z156+AE156+AJ156</f>
        <v>292</v>
      </c>
      <c r="P156" s="36">
        <f t="shared" si="63"/>
        <v>210</v>
      </c>
      <c r="Q156" s="44">
        <f t="shared" si="48"/>
        <v>97</v>
      </c>
      <c r="R156" s="44">
        <f t="shared" si="48"/>
        <v>113</v>
      </c>
      <c r="S156" s="44">
        <f t="shared" si="48"/>
        <v>79</v>
      </c>
      <c r="T156" s="44">
        <f t="shared" si="48"/>
        <v>3</v>
      </c>
      <c r="U156" s="56">
        <f>SUM(V156:Y156)</f>
        <v>91</v>
      </c>
      <c r="V156" s="44">
        <f>SUM(V157:V170)</f>
        <v>70</v>
      </c>
      <c r="W156" s="56">
        <f>SUM(W157:W170)</f>
        <v>5</v>
      </c>
      <c r="X156" s="44">
        <f>SUM(X157:X170)</f>
        <v>16</v>
      </c>
      <c r="Y156" s="56">
        <f>SUM(Y157:Y170)</f>
        <v>0</v>
      </c>
      <c r="Z156" s="44">
        <f>SUM(AA156:AD156)</f>
        <v>111</v>
      </c>
      <c r="AA156" s="56">
        <f>SUM(AA157:AA170)</f>
        <v>22</v>
      </c>
      <c r="AB156" s="44">
        <f>SUM(AB157:AB170)</f>
        <v>81</v>
      </c>
      <c r="AC156" s="56">
        <f>SUM(AC157:AC170)</f>
        <v>8</v>
      </c>
      <c r="AD156" s="44">
        <f>SUM(AD157:AD170)</f>
        <v>0</v>
      </c>
      <c r="AE156" s="56">
        <f>SUM(AF156:AI156)</f>
        <v>56</v>
      </c>
      <c r="AF156" s="44">
        <f>SUM(AF157:AF170)</f>
        <v>0</v>
      </c>
      <c r="AG156" s="56">
        <f>SUM(AG157:AG170)</f>
        <v>5</v>
      </c>
      <c r="AH156" s="44">
        <f>SUM(AH157:AH170)</f>
        <v>51</v>
      </c>
      <c r="AI156" s="56">
        <f>SUM(AI157:AI170)</f>
        <v>0</v>
      </c>
      <c r="AJ156" s="44">
        <f>SUM(AK156:AN156)</f>
        <v>34</v>
      </c>
      <c r="AK156" s="56">
        <f>SUM(AK157:AK170)</f>
        <v>5</v>
      </c>
      <c r="AL156" s="44">
        <f>SUM(AL157:AL170)</f>
        <v>22</v>
      </c>
      <c r="AM156" s="56">
        <f>SUM(AM157:AM170)</f>
        <v>4</v>
      </c>
      <c r="AN156" s="60">
        <f>SUM(AN157:AN170)</f>
        <v>3</v>
      </c>
    </row>
    <row r="157" spans="1:40" ht="13.5" customHeight="1" x14ac:dyDescent="0.2">
      <c r="A157" s="39" t="s">
        <v>60</v>
      </c>
      <c r="B157" s="40">
        <f t="shared" si="56"/>
        <v>3</v>
      </c>
      <c r="C157" s="41">
        <f t="shared" si="56"/>
        <v>5073</v>
      </c>
      <c r="D157" s="42">
        <f t="shared" si="64"/>
        <v>29</v>
      </c>
      <c r="E157" s="41">
        <f t="shared" si="57"/>
        <v>2</v>
      </c>
      <c r="F157" s="41">
        <f t="shared" si="57"/>
        <v>5059</v>
      </c>
      <c r="G157" s="61">
        <v>1</v>
      </c>
      <c r="H157" s="62">
        <v>19</v>
      </c>
      <c r="I157" s="61">
        <v>1</v>
      </c>
      <c r="J157" s="62">
        <v>5040</v>
      </c>
      <c r="K157" s="61">
        <v>0</v>
      </c>
      <c r="L157" s="62">
        <v>0</v>
      </c>
      <c r="M157" s="61">
        <v>1</v>
      </c>
      <c r="N157" s="62">
        <v>14</v>
      </c>
      <c r="O157" s="43">
        <f>U157+Z157+AE157+AJ157</f>
        <v>29</v>
      </c>
      <c r="P157" s="44">
        <f t="shared" si="63"/>
        <v>24</v>
      </c>
      <c r="Q157" s="44">
        <f t="shared" si="48"/>
        <v>18</v>
      </c>
      <c r="R157" s="44">
        <f t="shared" si="48"/>
        <v>6</v>
      </c>
      <c r="S157" s="44">
        <f t="shared" si="48"/>
        <v>5</v>
      </c>
      <c r="T157" s="44">
        <f t="shared" si="48"/>
        <v>0</v>
      </c>
      <c r="U157" s="41">
        <f>SUM(V157:Y157)</f>
        <v>5</v>
      </c>
      <c r="V157" s="46">
        <v>0</v>
      </c>
      <c r="W157" s="47">
        <v>0</v>
      </c>
      <c r="X157" s="46">
        <v>5</v>
      </c>
      <c r="Y157" s="47">
        <v>0</v>
      </c>
      <c r="Z157" s="45">
        <f>SUM(AA157:AD157)</f>
        <v>18</v>
      </c>
      <c r="AA157" s="47">
        <v>18</v>
      </c>
      <c r="AB157" s="46">
        <v>0</v>
      </c>
      <c r="AC157" s="47">
        <v>0</v>
      </c>
      <c r="AD157" s="46">
        <v>0</v>
      </c>
      <c r="AE157" s="41">
        <f>SUM(AF157:AI157)</f>
        <v>0</v>
      </c>
      <c r="AF157" s="46">
        <v>0</v>
      </c>
      <c r="AG157" s="47">
        <v>0</v>
      </c>
      <c r="AH157" s="46">
        <v>0</v>
      </c>
      <c r="AI157" s="47">
        <v>0</v>
      </c>
      <c r="AJ157" s="45">
        <f>SUM(AK157:AN157)</f>
        <v>6</v>
      </c>
      <c r="AK157" s="47">
        <v>0</v>
      </c>
      <c r="AL157" s="46">
        <v>6</v>
      </c>
      <c r="AM157" s="47">
        <v>0</v>
      </c>
      <c r="AN157" s="48">
        <v>0</v>
      </c>
    </row>
    <row r="158" spans="1:40" ht="13.5" customHeight="1" x14ac:dyDescent="0.2">
      <c r="A158" s="49" t="s">
        <v>46</v>
      </c>
      <c r="B158" s="40">
        <f t="shared" si="56"/>
        <v>16</v>
      </c>
      <c r="C158" s="41">
        <f t="shared" si="56"/>
        <v>100</v>
      </c>
      <c r="D158" s="42">
        <f t="shared" si="64"/>
        <v>40</v>
      </c>
      <c r="E158" s="41">
        <f t="shared" si="57"/>
        <v>10</v>
      </c>
      <c r="F158" s="41">
        <f t="shared" si="57"/>
        <v>14</v>
      </c>
      <c r="G158" s="61">
        <v>6</v>
      </c>
      <c r="H158" s="62">
        <v>10</v>
      </c>
      <c r="I158" s="61">
        <v>4</v>
      </c>
      <c r="J158" s="62">
        <v>4</v>
      </c>
      <c r="K158" s="61">
        <v>3</v>
      </c>
      <c r="L158" s="62">
        <v>78</v>
      </c>
      <c r="M158" s="61">
        <v>3</v>
      </c>
      <c r="N158" s="62">
        <v>8</v>
      </c>
      <c r="O158" s="43">
        <f t="shared" ref="O158:O177" si="72">U158+Z158+AE158+AJ158</f>
        <v>40</v>
      </c>
      <c r="P158" s="44">
        <f t="shared" si="63"/>
        <v>16</v>
      </c>
      <c r="Q158" s="44">
        <f t="shared" si="48"/>
        <v>7</v>
      </c>
      <c r="R158" s="44">
        <f t="shared" si="48"/>
        <v>9</v>
      </c>
      <c r="S158" s="44">
        <f t="shared" si="48"/>
        <v>23</v>
      </c>
      <c r="T158" s="44">
        <f t="shared" si="48"/>
        <v>1</v>
      </c>
      <c r="U158" s="41">
        <f t="shared" ref="U158:U177" si="73">SUM(V158:Y158)</f>
        <v>6</v>
      </c>
      <c r="V158" s="46">
        <v>5</v>
      </c>
      <c r="W158" s="47">
        <v>0</v>
      </c>
      <c r="X158" s="46">
        <v>1</v>
      </c>
      <c r="Y158" s="47">
        <v>0</v>
      </c>
      <c r="Z158" s="45">
        <f>SUM(AA158:AD158)</f>
        <v>6</v>
      </c>
      <c r="AA158" s="47">
        <v>0</v>
      </c>
      <c r="AB158" s="46">
        <v>5</v>
      </c>
      <c r="AC158" s="47">
        <v>1</v>
      </c>
      <c r="AD158" s="46">
        <v>0</v>
      </c>
      <c r="AE158" s="41">
        <f t="shared" ref="AE158:AE169" si="74">SUM(AF158:AI158)</f>
        <v>21</v>
      </c>
      <c r="AF158" s="46">
        <v>0</v>
      </c>
      <c r="AG158" s="47">
        <v>0</v>
      </c>
      <c r="AH158" s="46">
        <v>21</v>
      </c>
      <c r="AI158" s="47">
        <v>0</v>
      </c>
      <c r="AJ158" s="45">
        <f t="shared" ref="AJ158:AJ177" si="75">SUM(AK158:AN158)</f>
        <v>7</v>
      </c>
      <c r="AK158" s="47">
        <v>2</v>
      </c>
      <c r="AL158" s="46">
        <v>4</v>
      </c>
      <c r="AM158" s="47">
        <v>0</v>
      </c>
      <c r="AN158" s="48">
        <v>1</v>
      </c>
    </row>
    <row r="159" spans="1:40" ht="13.5" customHeight="1" x14ac:dyDescent="0.2">
      <c r="A159" s="40" t="s">
        <v>72</v>
      </c>
      <c r="B159" s="40">
        <f t="shared" si="56"/>
        <v>4</v>
      </c>
      <c r="C159" s="41">
        <f t="shared" si="56"/>
        <v>41</v>
      </c>
      <c r="D159" s="42">
        <f t="shared" si="64"/>
        <v>16</v>
      </c>
      <c r="E159" s="41">
        <f t="shared" si="57"/>
        <v>4</v>
      </c>
      <c r="F159" s="41">
        <f t="shared" si="57"/>
        <v>41</v>
      </c>
      <c r="G159" s="61">
        <v>4</v>
      </c>
      <c r="H159" s="62">
        <v>41</v>
      </c>
      <c r="I159" s="61">
        <v>0</v>
      </c>
      <c r="J159" s="62">
        <v>0</v>
      </c>
      <c r="K159" s="61">
        <v>0</v>
      </c>
      <c r="L159" s="62">
        <v>0</v>
      </c>
      <c r="M159" s="61">
        <v>0</v>
      </c>
      <c r="N159" s="62">
        <v>0</v>
      </c>
      <c r="O159" s="43">
        <f t="shared" si="72"/>
        <v>16</v>
      </c>
      <c r="P159" s="44">
        <f t="shared" si="63"/>
        <v>16</v>
      </c>
      <c r="Q159" s="44">
        <f t="shared" ref="Q159:T177" si="76">V159+AA159+AF159+AK159</f>
        <v>16</v>
      </c>
      <c r="R159" s="44">
        <f t="shared" si="76"/>
        <v>0</v>
      </c>
      <c r="S159" s="44">
        <f t="shared" si="76"/>
        <v>0</v>
      </c>
      <c r="T159" s="44">
        <f t="shared" si="76"/>
        <v>0</v>
      </c>
      <c r="U159" s="41">
        <f t="shared" si="73"/>
        <v>16</v>
      </c>
      <c r="V159" s="46">
        <v>16</v>
      </c>
      <c r="W159" s="47">
        <v>0</v>
      </c>
      <c r="X159" s="46">
        <v>0</v>
      </c>
      <c r="Y159" s="47">
        <v>0</v>
      </c>
      <c r="Z159" s="45">
        <f t="shared" ref="Z159:Z169" si="77">SUM(AA159:AD159)</f>
        <v>0</v>
      </c>
      <c r="AA159" s="47">
        <v>0</v>
      </c>
      <c r="AB159" s="46">
        <v>0</v>
      </c>
      <c r="AC159" s="47">
        <v>0</v>
      </c>
      <c r="AD159" s="46">
        <v>0</v>
      </c>
      <c r="AE159" s="41">
        <f t="shared" si="74"/>
        <v>0</v>
      </c>
      <c r="AF159" s="46">
        <v>0</v>
      </c>
      <c r="AG159" s="47">
        <v>0</v>
      </c>
      <c r="AH159" s="46">
        <v>0</v>
      </c>
      <c r="AI159" s="47">
        <v>0</v>
      </c>
      <c r="AJ159" s="45">
        <f t="shared" si="75"/>
        <v>0</v>
      </c>
      <c r="AK159" s="47">
        <v>0</v>
      </c>
      <c r="AL159" s="46">
        <v>0</v>
      </c>
      <c r="AM159" s="47">
        <v>0</v>
      </c>
      <c r="AN159" s="48">
        <v>0</v>
      </c>
    </row>
    <row r="160" spans="1:40" ht="13.5" customHeight="1" x14ac:dyDescent="0.2">
      <c r="A160" s="40" t="s">
        <v>47</v>
      </c>
      <c r="B160" s="40">
        <f t="shared" si="56"/>
        <v>1</v>
      </c>
      <c r="C160" s="41">
        <f t="shared" si="56"/>
        <v>1</v>
      </c>
      <c r="D160" s="42">
        <f t="shared" si="64"/>
        <v>0</v>
      </c>
      <c r="E160" s="41">
        <f t="shared" si="57"/>
        <v>0</v>
      </c>
      <c r="F160" s="41">
        <f t="shared" si="57"/>
        <v>0</v>
      </c>
      <c r="G160" s="61">
        <v>0</v>
      </c>
      <c r="H160" s="62">
        <v>0</v>
      </c>
      <c r="I160" s="61">
        <v>0</v>
      </c>
      <c r="J160" s="62">
        <v>0</v>
      </c>
      <c r="K160" s="61">
        <v>1</v>
      </c>
      <c r="L160" s="62">
        <v>1</v>
      </c>
      <c r="M160" s="61">
        <v>0</v>
      </c>
      <c r="N160" s="62">
        <v>0</v>
      </c>
      <c r="O160" s="43">
        <f t="shared" si="72"/>
        <v>0</v>
      </c>
      <c r="P160" s="44">
        <f t="shared" si="63"/>
        <v>0</v>
      </c>
      <c r="Q160" s="44">
        <f t="shared" si="76"/>
        <v>0</v>
      </c>
      <c r="R160" s="44">
        <f t="shared" si="76"/>
        <v>0</v>
      </c>
      <c r="S160" s="44">
        <f t="shared" si="76"/>
        <v>0</v>
      </c>
      <c r="T160" s="44">
        <f t="shared" si="76"/>
        <v>0</v>
      </c>
      <c r="U160" s="41">
        <f t="shared" si="73"/>
        <v>0</v>
      </c>
      <c r="V160" s="46">
        <v>0</v>
      </c>
      <c r="W160" s="47">
        <v>0</v>
      </c>
      <c r="X160" s="46">
        <v>0</v>
      </c>
      <c r="Y160" s="47">
        <v>0</v>
      </c>
      <c r="Z160" s="45">
        <f t="shared" si="77"/>
        <v>0</v>
      </c>
      <c r="AA160" s="47">
        <v>0</v>
      </c>
      <c r="AB160" s="46">
        <v>0</v>
      </c>
      <c r="AC160" s="47">
        <v>0</v>
      </c>
      <c r="AD160" s="46">
        <v>0</v>
      </c>
      <c r="AE160" s="41">
        <f t="shared" si="74"/>
        <v>0</v>
      </c>
      <c r="AF160" s="46">
        <v>0</v>
      </c>
      <c r="AG160" s="47">
        <v>0</v>
      </c>
      <c r="AH160" s="46">
        <v>0</v>
      </c>
      <c r="AI160" s="47">
        <v>0</v>
      </c>
      <c r="AJ160" s="45">
        <f t="shared" si="75"/>
        <v>0</v>
      </c>
      <c r="AK160" s="47">
        <v>0</v>
      </c>
      <c r="AL160" s="46">
        <v>0</v>
      </c>
      <c r="AM160" s="47">
        <v>0</v>
      </c>
      <c r="AN160" s="48">
        <v>0</v>
      </c>
    </row>
    <row r="161" spans="1:40" ht="13.5" customHeight="1" x14ac:dyDescent="0.2">
      <c r="A161" s="40" t="s">
        <v>48</v>
      </c>
      <c r="B161" s="40">
        <f t="shared" si="56"/>
        <v>4</v>
      </c>
      <c r="C161" s="41">
        <f t="shared" si="56"/>
        <v>986</v>
      </c>
      <c r="D161" s="42">
        <f t="shared" si="64"/>
        <v>12</v>
      </c>
      <c r="E161" s="41">
        <f t="shared" si="57"/>
        <v>2</v>
      </c>
      <c r="F161" s="41">
        <f t="shared" si="57"/>
        <v>982</v>
      </c>
      <c r="G161" s="61">
        <v>1</v>
      </c>
      <c r="H161" s="62">
        <v>1</v>
      </c>
      <c r="I161" s="61">
        <v>1</v>
      </c>
      <c r="J161" s="62">
        <v>981</v>
      </c>
      <c r="K161" s="61">
        <v>0</v>
      </c>
      <c r="L161" s="62">
        <v>0</v>
      </c>
      <c r="M161" s="61">
        <v>2</v>
      </c>
      <c r="N161" s="62">
        <v>4</v>
      </c>
      <c r="O161" s="43">
        <f t="shared" si="72"/>
        <v>12</v>
      </c>
      <c r="P161" s="44">
        <f t="shared" si="63"/>
        <v>12</v>
      </c>
      <c r="Q161" s="44">
        <f t="shared" si="76"/>
        <v>4</v>
      </c>
      <c r="R161" s="44">
        <f t="shared" si="76"/>
        <v>8</v>
      </c>
      <c r="S161" s="44">
        <f t="shared" si="76"/>
        <v>0</v>
      </c>
      <c r="T161" s="44">
        <f t="shared" si="76"/>
        <v>0</v>
      </c>
      <c r="U161" s="41">
        <f t="shared" si="73"/>
        <v>3</v>
      </c>
      <c r="V161" s="46">
        <v>3</v>
      </c>
      <c r="W161" s="47">
        <v>0</v>
      </c>
      <c r="X161" s="46">
        <v>0</v>
      </c>
      <c r="Y161" s="47">
        <v>0</v>
      </c>
      <c r="Z161" s="45">
        <f t="shared" si="77"/>
        <v>8</v>
      </c>
      <c r="AA161" s="47">
        <v>0</v>
      </c>
      <c r="AB161" s="46">
        <v>8</v>
      </c>
      <c r="AC161" s="47">
        <v>0</v>
      </c>
      <c r="AD161" s="46">
        <v>0</v>
      </c>
      <c r="AE161" s="41">
        <f t="shared" si="74"/>
        <v>0</v>
      </c>
      <c r="AF161" s="46">
        <v>0</v>
      </c>
      <c r="AG161" s="47">
        <v>0</v>
      </c>
      <c r="AH161" s="46">
        <v>0</v>
      </c>
      <c r="AI161" s="47">
        <v>0</v>
      </c>
      <c r="AJ161" s="45">
        <f t="shared" si="75"/>
        <v>1</v>
      </c>
      <c r="AK161" s="47">
        <v>1</v>
      </c>
      <c r="AL161" s="46">
        <v>0</v>
      </c>
      <c r="AM161" s="47">
        <v>0</v>
      </c>
      <c r="AN161" s="48">
        <v>0</v>
      </c>
    </row>
    <row r="162" spans="1:40" ht="13.5" customHeight="1" x14ac:dyDescent="0.2">
      <c r="A162" s="40" t="s">
        <v>370</v>
      </c>
      <c r="B162" s="40">
        <f t="shared" si="56"/>
        <v>5</v>
      </c>
      <c r="C162" s="41">
        <f t="shared" si="56"/>
        <v>3147</v>
      </c>
      <c r="D162" s="42">
        <f t="shared" si="64"/>
        <v>21</v>
      </c>
      <c r="E162" s="41">
        <f t="shared" si="57"/>
        <v>2</v>
      </c>
      <c r="F162" s="41">
        <f t="shared" si="57"/>
        <v>3119</v>
      </c>
      <c r="G162" s="61">
        <v>2</v>
      </c>
      <c r="H162" s="62">
        <v>3119</v>
      </c>
      <c r="I162" s="61">
        <v>0</v>
      </c>
      <c r="J162" s="62">
        <v>0</v>
      </c>
      <c r="K162" s="61">
        <v>0</v>
      </c>
      <c r="L162" s="62">
        <v>0</v>
      </c>
      <c r="M162" s="61">
        <v>3</v>
      </c>
      <c r="N162" s="62">
        <v>28</v>
      </c>
      <c r="O162" s="43">
        <f t="shared" si="72"/>
        <v>21</v>
      </c>
      <c r="P162" s="44">
        <f t="shared" si="63"/>
        <v>19</v>
      </c>
      <c r="Q162" s="44">
        <f t="shared" si="76"/>
        <v>19</v>
      </c>
      <c r="R162" s="44">
        <f t="shared" si="76"/>
        <v>0</v>
      </c>
      <c r="S162" s="44">
        <f t="shared" si="76"/>
        <v>2</v>
      </c>
      <c r="T162" s="44">
        <f t="shared" si="76"/>
        <v>0</v>
      </c>
      <c r="U162" s="41">
        <f t="shared" si="73"/>
        <v>19</v>
      </c>
      <c r="V162" s="46">
        <v>19</v>
      </c>
      <c r="W162" s="47">
        <v>0</v>
      </c>
      <c r="X162" s="46">
        <v>0</v>
      </c>
      <c r="Y162" s="47">
        <v>0</v>
      </c>
      <c r="Z162" s="45">
        <f>SUM(AA162:AD162)</f>
        <v>0</v>
      </c>
      <c r="AA162" s="47">
        <v>0</v>
      </c>
      <c r="AB162" s="46">
        <v>0</v>
      </c>
      <c r="AC162" s="47">
        <v>0</v>
      </c>
      <c r="AD162" s="46">
        <v>0</v>
      </c>
      <c r="AE162" s="41">
        <f>SUM(AF162:AI162)</f>
        <v>0</v>
      </c>
      <c r="AF162" s="46">
        <v>0</v>
      </c>
      <c r="AG162" s="47">
        <v>0</v>
      </c>
      <c r="AH162" s="46">
        <v>0</v>
      </c>
      <c r="AI162" s="47">
        <v>0</v>
      </c>
      <c r="AJ162" s="45">
        <f>SUM(AK162:AN162)</f>
        <v>2</v>
      </c>
      <c r="AK162" s="47">
        <v>0</v>
      </c>
      <c r="AL162" s="46">
        <v>0</v>
      </c>
      <c r="AM162" s="47">
        <v>2</v>
      </c>
      <c r="AN162" s="48">
        <v>0</v>
      </c>
    </row>
    <row r="163" spans="1:40" ht="13.5" customHeight="1" x14ac:dyDescent="0.2">
      <c r="A163" s="49" t="s">
        <v>59</v>
      </c>
      <c r="B163" s="40">
        <f t="shared" si="56"/>
        <v>28</v>
      </c>
      <c r="C163" s="41">
        <f t="shared" si="56"/>
        <v>84</v>
      </c>
      <c r="D163" s="42">
        <f t="shared" si="64"/>
        <v>62</v>
      </c>
      <c r="E163" s="41">
        <f t="shared" si="57"/>
        <v>17</v>
      </c>
      <c r="F163" s="41">
        <f t="shared" si="57"/>
        <v>39</v>
      </c>
      <c r="G163" s="61">
        <v>7</v>
      </c>
      <c r="H163" s="62">
        <v>8</v>
      </c>
      <c r="I163" s="61">
        <v>10</v>
      </c>
      <c r="J163" s="62">
        <v>31</v>
      </c>
      <c r="K163" s="61">
        <v>9</v>
      </c>
      <c r="L163" s="62">
        <v>36</v>
      </c>
      <c r="M163" s="61">
        <v>2</v>
      </c>
      <c r="N163" s="62">
        <v>9</v>
      </c>
      <c r="O163" s="43">
        <f t="shared" si="72"/>
        <v>62</v>
      </c>
      <c r="P163" s="44">
        <f t="shared" si="63"/>
        <v>37</v>
      </c>
      <c r="Q163" s="44">
        <f t="shared" si="76"/>
        <v>14</v>
      </c>
      <c r="R163" s="44">
        <f t="shared" si="76"/>
        <v>23</v>
      </c>
      <c r="S163" s="44">
        <f t="shared" si="76"/>
        <v>25</v>
      </c>
      <c r="T163" s="44">
        <f t="shared" si="76"/>
        <v>0</v>
      </c>
      <c r="U163" s="41">
        <f t="shared" si="73"/>
        <v>14</v>
      </c>
      <c r="V163" s="46">
        <v>12</v>
      </c>
      <c r="W163" s="47">
        <v>1</v>
      </c>
      <c r="X163" s="46">
        <v>1</v>
      </c>
      <c r="Y163" s="47">
        <v>0</v>
      </c>
      <c r="Z163" s="45">
        <f t="shared" si="77"/>
        <v>19</v>
      </c>
      <c r="AA163" s="47">
        <v>2</v>
      </c>
      <c r="AB163" s="46">
        <v>12</v>
      </c>
      <c r="AC163" s="47">
        <v>5</v>
      </c>
      <c r="AD163" s="46">
        <v>0</v>
      </c>
      <c r="AE163" s="41">
        <f t="shared" si="74"/>
        <v>19</v>
      </c>
      <c r="AF163" s="46">
        <v>0</v>
      </c>
      <c r="AG163" s="47">
        <v>0</v>
      </c>
      <c r="AH163" s="46">
        <v>19</v>
      </c>
      <c r="AI163" s="47">
        <v>0</v>
      </c>
      <c r="AJ163" s="45">
        <f t="shared" si="75"/>
        <v>10</v>
      </c>
      <c r="AK163" s="47">
        <v>0</v>
      </c>
      <c r="AL163" s="46">
        <v>10</v>
      </c>
      <c r="AM163" s="47">
        <v>0</v>
      </c>
      <c r="AN163" s="48">
        <v>0</v>
      </c>
    </row>
    <row r="164" spans="1:40" ht="13.5" customHeight="1" x14ac:dyDescent="0.2">
      <c r="A164" s="40" t="s">
        <v>70</v>
      </c>
      <c r="B164" s="40">
        <f t="shared" si="56"/>
        <v>10</v>
      </c>
      <c r="C164" s="41">
        <f t="shared" si="56"/>
        <v>210</v>
      </c>
      <c r="D164" s="42">
        <f t="shared" si="64"/>
        <v>18</v>
      </c>
      <c r="E164" s="41">
        <f t="shared" si="57"/>
        <v>8</v>
      </c>
      <c r="F164" s="41">
        <f t="shared" si="57"/>
        <v>10</v>
      </c>
      <c r="G164" s="61">
        <v>7</v>
      </c>
      <c r="H164" s="62">
        <v>7</v>
      </c>
      <c r="I164" s="61">
        <v>1</v>
      </c>
      <c r="J164" s="62">
        <v>3</v>
      </c>
      <c r="K164" s="61">
        <v>2</v>
      </c>
      <c r="L164" s="62">
        <v>200</v>
      </c>
      <c r="M164" s="61">
        <v>0</v>
      </c>
      <c r="N164" s="62">
        <v>0</v>
      </c>
      <c r="O164" s="43">
        <f t="shared" si="72"/>
        <v>18</v>
      </c>
      <c r="P164" s="44">
        <f t="shared" si="63"/>
        <v>11</v>
      </c>
      <c r="Q164" s="44">
        <f t="shared" si="76"/>
        <v>9</v>
      </c>
      <c r="R164" s="44">
        <f t="shared" si="76"/>
        <v>2</v>
      </c>
      <c r="S164" s="44">
        <f t="shared" si="76"/>
        <v>7</v>
      </c>
      <c r="T164" s="44">
        <f t="shared" si="76"/>
        <v>0</v>
      </c>
      <c r="U164" s="41">
        <f t="shared" si="73"/>
        <v>11</v>
      </c>
      <c r="V164" s="46">
        <v>9</v>
      </c>
      <c r="W164" s="47">
        <v>1</v>
      </c>
      <c r="X164" s="46">
        <v>1</v>
      </c>
      <c r="Y164" s="47">
        <v>0</v>
      </c>
      <c r="Z164" s="45">
        <f t="shared" si="77"/>
        <v>1</v>
      </c>
      <c r="AA164" s="47">
        <v>0</v>
      </c>
      <c r="AB164" s="46">
        <v>1</v>
      </c>
      <c r="AC164" s="47">
        <v>0</v>
      </c>
      <c r="AD164" s="46">
        <v>0</v>
      </c>
      <c r="AE164" s="41">
        <f t="shared" si="74"/>
        <v>6</v>
      </c>
      <c r="AF164" s="46">
        <v>0</v>
      </c>
      <c r="AG164" s="47">
        <v>0</v>
      </c>
      <c r="AH164" s="46">
        <v>6</v>
      </c>
      <c r="AI164" s="47">
        <v>0</v>
      </c>
      <c r="AJ164" s="45">
        <f t="shared" si="75"/>
        <v>0</v>
      </c>
      <c r="AK164" s="47">
        <v>0</v>
      </c>
      <c r="AL164" s="46">
        <v>0</v>
      </c>
      <c r="AM164" s="47">
        <v>0</v>
      </c>
      <c r="AN164" s="48">
        <v>0</v>
      </c>
    </row>
    <row r="165" spans="1:40" ht="13.5" customHeight="1" x14ac:dyDescent="0.2">
      <c r="A165" s="40" t="s">
        <v>49</v>
      </c>
      <c r="B165" s="40">
        <f t="shared" si="56"/>
        <v>4</v>
      </c>
      <c r="C165" s="41">
        <f t="shared" si="56"/>
        <v>9</v>
      </c>
      <c r="D165" s="42">
        <f t="shared" si="64"/>
        <v>2</v>
      </c>
      <c r="E165" s="41">
        <f t="shared" si="57"/>
        <v>3</v>
      </c>
      <c r="F165" s="41">
        <f t="shared" si="57"/>
        <v>8</v>
      </c>
      <c r="G165" s="61">
        <v>2</v>
      </c>
      <c r="H165" s="62">
        <v>5</v>
      </c>
      <c r="I165" s="61">
        <v>1</v>
      </c>
      <c r="J165" s="62">
        <v>3</v>
      </c>
      <c r="K165" s="61">
        <v>1</v>
      </c>
      <c r="L165" s="62">
        <v>1</v>
      </c>
      <c r="M165" s="61">
        <v>0</v>
      </c>
      <c r="N165" s="62">
        <v>0</v>
      </c>
      <c r="O165" s="43">
        <f t="shared" si="72"/>
        <v>2</v>
      </c>
      <c r="P165" s="44">
        <f t="shared" si="63"/>
        <v>0</v>
      </c>
      <c r="Q165" s="44">
        <f t="shared" si="76"/>
        <v>0</v>
      </c>
      <c r="R165" s="44">
        <f t="shared" si="76"/>
        <v>0</v>
      </c>
      <c r="S165" s="44">
        <f t="shared" si="76"/>
        <v>2</v>
      </c>
      <c r="T165" s="44">
        <f t="shared" si="76"/>
        <v>0</v>
      </c>
      <c r="U165" s="41">
        <f t="shared" si="73"/>
        <v>2</v>
      </c>
      <c r="V165" s="46">
        <v>0</v>
      </c>
      <c r="W165" s="47">
        <v>0</v>
      </c>
      <c r="X165" s="46">
        <v>2</v>
      </c>
      <c r="Y165" s="47">
        <v>0</v>
      </c>
      <c r="Z165" s="45">
        <f t="shared" si="77"/>
        <v>0</v>
      </c>
      <c r="AA165" s="47">
        <v>0</v>
      </c>
      <c r="AB165" s="46">
        <v>0</v>
      </c>
      <c r="AC165" s="47">
        <v>0</v>
      </c>
      <c r="AD165" s="46">
        <v>0</v>
      </c>
      <c r="AE165" s="41">
        <f t="shared" si="74"/>
        <v>0</v>
      </c>
      <c r="AF165" s="46">
        <v>0</v>
      </c>
      <c r="AG165" s="47">
        <v>0</v>
      </c>
      <c r="AH165" s="46">
        <v>0</v>
      </c>
      <c r="AI165" s="47">
        <v>0</v>
      </c>
      <c r="AJ165" s="45">
        <f t="shared" si="75"/>
        <v>0</v>
      </c>
      <c r="AK165" s="47">
        <v>0</v>
      </c>
      <c r="AL165" s="46">
        <v>0</v>
      </c>
      <c r="AM165" s="47">
        <v>0</v>
      </c>
      <c r="AN165" s="48">
        <v>0</v>
      </c>
    </row>
    <row r="166" spans="1:40" ht="13.5" customHeight="1" x14ac:dyDescent="0.2">
      <c r="A166" s="49" t="s">
        <v>71</v>
      </c>
      <c r="B166" s="40">
        <f t="shared" si="56"/>
        <v>11</v>
      </c>
      <c r="C166" s="41">
        <f t="shared" si="56"/>
        <v>523</v>
      </c>
      <c r="D166" s="42">
        <f t="shared" si="64"/>
        <v>15</v>
      </c>
      <c r="E166" s="41">
        <f t="shared" si="57"/>
        <v>9</v>
      </c>
      <c r="F166" s="41">
        <f t="shared" si="57"/>
        <v>521</v>
      </c>
      <c r="G166" s="61">
        <v>2</v>
      </c>
      <c r="H166" s="62">
        <v>499</v>
      </c>
      <c r="I166" s="61">
        <v>7</v>
      </c>
      <c r="J166" s="62">
        <v>22</v>
      </c>
      <c r="K166" s="61">
        <v>0</v>
      </c>
      <c r="L166" s="62">
        <v>0</v>
      </c>
      <c r="M166" s="61">
        <v>2</v>
      </c>
      <c r="N166" s="62">
        <v>2</v>
      </c>
      <c r="O166" s="43">
        <f t="shared" si="72"/>
        <v>15</v>
      </c>
      <c r="P166" s="44">
        <f t="shared" si="63"/>
        <v>6</v>
      </c>
      <c r="Q166" s="44">
        <f t="shared" si="76"/>
        <v>2</v>
      </c>
      <c r="R166" s="44">
        <f t="shared" si="76"/>
        <v>4</v>
      </c>
      <c r="S166" s="44">
        <f t="shared" si="76"/>
        <v>8</v>
      </c>
      <c r="T166" s="44">
        <f t="shared" si="76"/>
        <v>1</v>
      </c>
      <c r="U166" s="41">
        <f t="shared" si="73"/>
        <v>5</v>
      </c>
      <c r="V166" s="46">
        <v>0</v>
      </c>
      <c r="W166" s="47">
        <v>0</v>
      </c>
      <c r="X166" s="46">
        <v>5</v>
      </c>
      <c r="Y166" s="47">
        <v>0</v>
      </c>
      <c r="Z166" s="45">
        <f t="shared" si="77"/>
        <v>8</v>
      </c>
      <c r="AA166" s="47">
        <v>2</v>
      </c>
      <c r="AB166" s="46">
        <v>4</v>
      </c>
      <c r="AC166" s="47">
        <v>2</v>
      </c>
      <c r="AD166" s="46">
        <v>0</v>
      </c>
      <c r="AE166" s="41">
        <f t="shared" si="74"/>
        <v>0</v>
      </c>
      <c r="AF166" s="46">
        <v>0</v>
      </c>
      <c r="AG166" s="47">
        <v>0</v>
      </c>
      <c r="AH166" s="46">
        <v>0</v>
      </c>
      <c r="AI166" s="47">
        <v>0</v>
      </c>
      <c r="AJ166" s="45">
        <f t="shared" si="75"/>
        <v>2</v>
      </c>
      <c r="AK166" s="47">
        <v>0</v>
      </c>
      <c r="AL166" s="46">
        <v>0</v>
      </c>
      <c r="AM166" s="47">
        <v>1</v>
      </c>
      <c r="AN166" s="48">
        <v>1</v>
      </c>
    </row>
    <row r="167" spans="1:40" ht="13.5" customHeight="1" x14ac:dyDescent="0.2">
      <c r="A167" s="40" t="s">
        <v>101</v>
      </c>
      <c r="B167" s="40">
        <f t="shared" si="56"/>
        <v>6</v>
      </c>
      <c r="C167" s="41">
        <f t="shared" si="56"/>
        <v>529</v>
      </c>
      <c r="D167" s="42">
        <f t="shared" si="64"/>
        <v>47</v>
      </c>
      <c r="E167" s="41">
        <f t="shared" si="57"/>
        <v>6</v>
      </c>
      <c r="F167" s="41">
        <f t="shared" si="57"/>
        <v>529</v>
      </c>
      <c r="G167" s="61">
        <v>1</v>
      </c>
      <c r="H167" s="62">
        <v>1</v>
      </c>
      <c r="I167" s="61">
        <v>5</v>
      </c>
      <c r="J167" s="62">
        <v>528</v>
      </c>
      <c r="K167" s="61">
        <v>0</v>
      </c>
      <c r="L167" s="62">
        <v>0</v>
      </c>
      <c r="M167" s="61">
        <v>0</v>
      </c>
      <c r="N167" s="62">
        <v>0</v>
      </c>
      <c r="O167" s="43">
        <f t="shared" si="72"/>
        <v>47</v>
      </c>
      <c r="P167" s="44">
        <f t="shared" si="63"/>
        <v>47</v>
      </c>
      <c r="Q167" s="44">
        <f t="shared" si="76"/>
        <v>0</v>
      </c>
      <c r="R167" s="44">
        <f t="shared" si="76"/>
        <v>47</v>
      </c>
      <c r="S167" s="44">
        <f t="shared" si="76"/>
        <v>0</v>
      </c>
      <c r="T167" s="44">
        <f t="shared" si="76"/>
        <v>0</v>
      </c>
      <c r="U167" s="41">
        <f t="shared" si="73"/>
        <v>0</v>
      </c>
      <c r="V167" s="46">
        <v>0</v>
      </c>
      <c r="W167" s="47">
        <v>0</v>
      </c>
      <c r="X167" s="46">
        <v>0</v>
      </c>
      <c r="Y167" s="47">
        <v>0</v>
      </c>
      <c r="Z167" s="45">
        <f t="shared" si="77"/>
        <v>47</v>
      </c>
      <c r="AA167" s="47">
        <v>0</v>
      </c>
      <c r="AB167" s="46">
        <v>47</v>
      </c>
      <c r="AC167" s="47">
        <v>0</v>
      </c>
      <c r="AD167" s="46">
        <v>0</v>
      </c>
      <c r="AE167" s="41">
        <f t="shared" si="74"/>
        <v>0</v>
      </c>
      <c r="AF167" s="46">
        <v>0</v>
      </c>
      <c r="AG167" s="47">
        <v>0</v>
      </c>
      <c r="AH167" s="46">
        <v>0</v>
      </c>
      <c r="AI167" s="47">
        <v>0</v>
      </c>
      <c r="AJ167" s="45">
        <f t="shared" si="75"/>
        <v>0</v>
      </c>
      <c r="AK167" s="47">
        <v>0</v>
      </c>
      <c r="AL167" s="46">
        <v>0</v>
      </c>
      <c r="AM167" s="47">
        <v>0</v>
      </c>
      <c r="AN167" s="48">
        <v>0</v>
      </c>
    </row>
    <row r="168" spans="1:40" ht="13.5" customHeight="1" x14ac:dyDescent="0.2">
      <c r="A168" s="49" t="s">
        <v>50</v>
      </c>
      <c r="B168" s="40">
        <f t="shared" si="56"/>
        <v>8</v>
      </c>
      <c r="C168" s="41">
        <f t="shared" si="56"/>
        <v>34</v>
      </c>
      <c r="D168" s="42">
        <f t="shared" si="64"/>
        <v>17</v>
      </c>
      <c r="E168" s="41">
        <f t="shared" si="57"/>
        <v>4</v>
      </c>
      <c r="F168" s="41">
        <f t="shared" si="57"/>
        <v>10</v>
      </c>
      <c r="G168" s="61">
        <v>3</v>
      </c>
      <c r="H168" s="62">
        <v>5</v>
      </c>
      <c r="I168" s="61">
        <v>1</v>
      </c>
      <c r="J168" s="62">
        <v>5</v>
      </c>
      <c r="K168" s="61">
        <v>3</v>
      </c>
      <c r="L168" s="62">
        <v>12</v>
      </c>
      <c r="M168" s="61">
        <v>1</v>
      </c>
      <c r="N168" s="62">
        <v>12</v>
      </c>
      <c r="O168" s="43">
        <f t="shared" si="72"/>
        <v>17</v>
      </c>
      <c r="P168" s="44">
        <f t="shared" si="63"/>
        <v>12</v>
      </c>
      <c r="Q168" s="44">
        <f t="shared" si="76"/>
        <v>8</v>
      </c>
      <c r="R168" s="44">
        <f t="shared" si="76"/>
        <v>4</v>
      </c>
      <c r="S168" s="44">
        <f t="shared" si="76"/>
        <v>5</v>
      </c>
      <c r="T168" s="44">
        <f t="shared" si="76"/>
        <v>0</v>
      </c>
      <c r="U168" s="41">
        <f t="shared" si="73"/>
        <v>6</v>
      </c>
      <c r="V168" s="46">
        <v>6</v>
      </c>
      <c r="W168" s="47">
        <v>0</v>
      </c>
      <c r="X168" s="46">
        <v>0</v>
      </c>
      <c r="Y168" s="47">
        <v>0</v>
      </c>
      <c r="Z168" s="45">
        <f t="shared" si="77"/>
        <v>1</v>
      </c>
      <c r="AA168" s="47">
        <v>0</v>
      </c>
      <c r="AB168" s="46">
        <v>1</v>
      </c>
      <c r="AC168" s="47">
        <v>0</v>
      </c>
      <c r="AD168" s="46">
        <v>0</v>
      </c>
      <c r="AE168" s="41">
        <f t="shared" si="74"/>
        <v>8</v>
      </c>
      <c r="AF168" s="46">
        <v>0</v>
      </c>
      <c r="AG168" s="47">
        <v>3</v>
      </c>
      <c r="AH168" s="46">
        <v>5</v>
      </c>
      <c r="AI168" s="47">
        <v>0</v>
      </c>
      <c r="AJ168" s="45">
        <f t="shared" si="75"/>
        <v>2</v>
      </c>
      <c r="AK168" s="47">
        <v>2</v>
      </c>
      <c r="AL168" s="46">
        <v>0</v>
      </c>
      <c r="AM168" s="47">
        <v>0</v>
      </c>
      <c r="AN168" s="48">
        <v>0</v>
      </c>
    </row>
    <row r="169" spans="1:40" ht="13.5" customHeight="1" x14ac:dyDescent="0.2">
      <c r="A169" s="49" t="s">
        <v>73</v>
      </c>
      <c r="B169" s="40">
        <f t="shared" si="56"/>
        <v>8</v>
      </c>
      <c r="C169" s="41">
        <f t="shared" si="56"/>
        <v>45</v>
      </c>
      <c r="D169" s="42">
        <f t="shared" si="64"/>
        <v>9</v>
      </c>
      <c r="E169" s="41">
        <f t="shared" si="57"/>
        <v>3</v>
      </c>
      <c r="F169" s="41">
        <f t="shared" si="57"/>
        <v>25</v>
      </c>
      <c r="G169" s="61">
        <v>1</v>
      </c>
      <c r="H169" s="62">
        <v>5</v>
      </c>
      <c r="I169" s="61">
        <v>2</v>
      </c>
      <c r="J169" s="62">
        <v>20</v>
      </c>
      <c r="K169" s="61">
        <v>1</v>
      </c>
      <c r="L169" s="62">
        <v>5</v>
      </c>
      <c r="M169" s="61">
        <v>4</v>
      </c>
      <c r="N169" s="62">
        <v>15</v>
      </c>
      <c r="O169" s="43">
        <f t="shared" si="72"/>
        <v>9</v>
      </c>
      <c r="P169" s="44">
        <f t="shared" si="63"/>
        <v>7</v>
      </c>
      <c r="Q169" s="44">
        <f t="shared" si="76"/>
        <v>0</v>
      </c>
      <c r="R169" s="44">
        <f t="shared" si="76"/>
        <v>7</v>
      </c>
      <c r="S169" s="44">
        <f t="shared" si="76"/>
        <v>1</v>
      </c>
      <c r="T169" s="44">
        <f t="shared" si="76"/>
        <v>1</v>
      </c>
      <c r="U169" s="41">
        <f t="shared" si="73"/>
        <v>1</v>
      </c>
      <c r="V169" s="46">
        <v>0</v>
      </c>
      <c r="W169" s="47">
        <v>0</v>
      </c>
      <c r="X169" s="46">
        <v>1</v>
      </c>
      <c r="Y169" s="47">
        <v>0</v>
      </c>
      <c r="Z169" s="45">
        <f t="shared" si="77"/>
        <v>3</v>
      </c>
      <c r="AA169" s="47">
        <v>0</v>
      </c>
      <c r="AB169" s="46">
        <v>3</v>
      </c>
      <c r="AC169" s="47">
        <v>0</v>
      </c>
      <c r="AD169" s="46">
        <v>0</v>
      </c>
      <c r="AE169" s="41">
        <f t="shared" si="74"/>
        <v>2</v>
      </c>
      <c r="AF169" s="46">
        <v>0</v>
      </c>
      <c r="AG169" s="47">
        <v>2</v>
      </c>
      <c r="AH169" s="46">
        <v>0</v>
      </c>
      <c r="AI169" s="47">
        <v>0</v>
      </c>
      <c r="AJ169" s="45">
        <f t="shared" si="75"/>
        <v>3</v>
      </c>
      <c r="AK169" s="47">
        <v>0</v>
      </c>
      <c r="AL169" s="46">
        <v>2</v>
      </c>
      <c r="AM169" s="47">
        <v>0</v>
      </c>
      <c r="AN169" s="48">
        <v>1</v>
      </c>
    </row>
    <row r="170" spans="1:40" s="38" customFormat="1" ht="13.5" customHeight="1" x14ac:dyDescent="0.2">
      <c r="A170" s="40" t="s">
        <v>51</v>
      </c>
      <c r="B170" s="40">
        <f t="shared" si="56"/>
        <v>2</v>
      </c>
      <c r="C170" s="41">
        <f t="shared" si="56"/>
        <v>2</v>
      </c>
      <c r="D170" s="42">
        <f t="shared" si="64"/>
        <v>4</v>
      </c>
      <c r="E170" s="41">
        <f t="shared" si="57"/>
        <v>1</v>
      </c>
      <c r="F170" s="41">
        <f t="shared" si="57"/>
        <v>1</v>
      </c>
      <c r="G170" s="61">
        <v>1</v>
      </c>
      <c r="H170" s="62">
        <v>1</v>
      </c>
      <c r="I170" s="61">
        <v>0</v>
      </c>
      <c r="J170" s="62">
        <v>0</v>
      </c>
      <c r="K170" s="61">
        <v>0</v>
      </c>
      <c r="L170" s="62">
        <v>0</v>
      </c>
      <c r="M170" s="61">
        <v>1</v>
      </c>
      <c r="N170" s="62">
        <v>1</v>
      </c>
      <c r="O170" s="43">
        <f t="shared" si="72"/>
        <v>4</v>
      </c>
      <c r="P170" s="54">
        <f t="shared" si="63"/>
        <v>3</v>
      </c>
      <c r="Q170" s="44">
        <f t="shared" si="76"/>
        <v>0</v>
      </c>
      <c r="R170" s="44">
        <f t="shared" si="76"/>
        <v>3</v>
      </c>
      <c r="S170" s="44">
        <f t="shared" si="76"/>
        <v>1</v>
      </c>
      <c r="T170" s="44">
        <f t="shared" si="76"/>
        <v>0</v>
      </c>
      <c r="U170" s="41">
        <f t="shared" si="73"/>
        <v>3</v>
      </c>
      <c r="V170" s="46">
        <v>0</v>
      </c>
      <c r="W170" s="47">
        <v>3</v>
      </c>
      <c r="X170" s="46">
        <v>0</v>
      </c>
      <c r="Y170" s="47">
        <v>0</v>
      </c>
      <c r="Z170" s="45">
        <f t="shared" ref="Z170:Z177" si="78">SUM(AA170:AD170)</f>
        <v>0</v>
      </c>
      <c r="AA170" s="47">
        <v>0</v>
      </c>
      <c r="AB170" s="46">
        <v>0</v>
      </c>
      <c r="AC170" s="47">
        <v>0</v>
      </c>
      <c r="AD170" s="46">
        <v>0</v>
      </c>
      <c r="AE170" s="41">
        <f t="shared" ref="AE170:AE177" si="79">SUM(AF170:AI170)</f>
        <v>0</v>
      </c>
      <c r="AF170" s="46">
        <v>0</v>
      </c>
      <c r="AG170" s="47">
        <v>0</v>
      </c>
      <c r="AH170" s="46">
        <v>0</v>
      </c>
      <c r="AI170" s="47">
        <v>0</v>
      </c>
      <c r="AJ170" s="45">
        <f t="shared" si="75"/>
        <v>1</v>
      </c>
      <c r="AK170" s="47">
        <v>0</v>
      </c>
      <c r="AL170" s="46">
        <v>0</v>
      </c>
      <c r="AM170" s="47">
        <v>1</v>
      </c>
      <c r="AN170" s="48">
        <v>0</v>
      </c>
    </row>
    <row r="171" spans="1:40" ht="22.5" customHeight="1" x14ac:dyDescent="0.2">
      <c r="A171" s="31" t="s">
        <v>65</v>
      </c>
      <c r="B171" s="11">
        <f>E171+K171+M171</f>
        <v>54</v>
      </c>
      <c r="C171" s="32">
        <f t="shared" si="56"/>
        <v>48485</v>
      </c>
      <c r="D171" s="33">
        <f t="shared" si="64"/>
        <v>218</v>
      </c>
      <c r="E171" s="32">
        <f>G171+I171</f>
        <v>35</v>
      </c>
      <c r="F171" s="32">
        <f t="shared" si="57"/>
        <v>3698</v>
      </c>
      <c r="G171" s="34">
        <f>SUM(G172:G177)</f>
        <v>9</v>
      </c>
      <c r="H171" s="35">
        <f t="shared" ref="H171:N171" si="80">SUM(H172:H177)</f>
        <v>136</v>
      </c>
      <c r="I171" s="34">
        <f t="shared" si="80"/>
        <v>26</v>
      </c>
      <c r="J171" s="35">
        <f t="shared" si="80"/>
        <v>3562</v>
      </c>
      <c r="K171" s="34">
        <f t="shared" si="80"/>
        <v>11</v>
      </c>
      <c r="L171" s="35">
        <f t="shared" si="80"/>
        <v>86</v>
      </c>
      <c r="M171" s="34">
        <f t="shared" si="80"/>
        <v>8</v>
      </c>
      <c r="N171" s="35">
        <f t="shared" si="80"/>
        <v>44701</v>
      </c>
      <c r="O171" s="35">
        <f t="shared" si="72"/>
        <v>218</v>
      </c>
      <c r="P171" s="36">
        <f t="shared" si="63"/>
        <v>156</v>
      </c>
      <c r="Q171" s="36">
        <f t="shared" si="76"/>
        <v>36</v>
      </c>
      <c r="R171" s="36">
        <f t="shared" si="76"/>
        <v>120</v>
      </c>
      <c r="S171" s="36">
        <f>X171+AC171+AH171+AM171</f>
        <v>52</v>
      </c>
      <c r="T171" s="36">
        <f t="shared" si="76"/>
        <v>10</v>
      </c>
      <c r="U171" s="32">
        <f t="shared" si="73"/>
        <v>32</v>
      </c>
      <c r="V171" s="36">
        <f>SUM(V172:V177)</f>
        <v>28</v>
      </c>
      <c r="W171" s="32">
        <f>SUM(W172:W177)</f>
        <v>0</v>
      </c>
      <c r="X171" s="36">
        <f>SUM(X172:X177)</f>
        <v>4</v>
      </c>
      <c r="Y171" s="32">
        <f>SUM(Y172:Y177)</f>
        <v>0</v>
      </c>
      <c r="Z171" s="36">
        <f t="shared" si="78"/>
        <v>99</v>
      </c>
      <c r="AA171" s="32">
        <f>SUM(AA172:AA177)</f>
        <v>5</v>
      </c>
      <c r="AB171" s="36">
        <f>SUM(AB172:AB177)</f>
        <v>79</v>
      </c>
      <c r="AC171" s="32">
        <f>SUM(AC172:AC177)</f>
        <v>15</v>
      </c>
      <c r="AD171" s="36">
        <f>SUM(AD172:AD177)</f>
        <v>0</v>
      </c>
      <c r="AE171" s="32">
        <f t="shared" si="79"/>
        <v>23</v>
      </c>
      <c r="AF171" s="36">
        <f>SUM(AF172:AF177)</f>
        <v>3</v>
      </c>
      <c r="AG171" s="32">
        <f>SUM(AG172:AG177)</f>
        <v>3</v>
      </c>
      <c r="AH171" s="36">
        <f>SUM(AH172:AH177)</f>
        <v>17</v>
      </c>
      <c r="AI171" s="32">
        <f>SUM(AI172:AI177)</f>
        <v>0</v>
      </c>
      <c r="AJ171" s="36">
        <f t="shared" si="75"/>
        <v>64</v>
      </c>
      <c r="AK171" s="32">
        <f>SUM(AK172:AK177)</f>
        <v>0</v>
      </c>
      <c r="AL171" s="36">
        <f>SUM(AL172:AL177)</f>
        <v>38</v>
      </c>
      <c r="AM171" s="32">
        <f>SUM(AM172:AM177)</f>
        <v>16</v>
      </c>
      <c r="AN171" s="37">
        <f>SUM(AN172:AN177)</f>
        <v>10</v>
      </c>
    </row>
    <row r="172" spans="1:40" s="63" customFormat="1" ht="14.25" customHeight="1" x14ac:dyDescent="0.2">
      <c r="A172" s="49" t="s">
        <v>52</v>
      </c>
      <c r="B172" s="40">
        <f t="shared" si="56"/>
        <v>3</v>
      </c>
      <c r="C172" s="41">
        <f t="shared" si="56"/>
        <v>44659</v>
      </c>
      <c r="D172" s="42">
        <f t="shared" si="64"/>
        <v>54</v>
      </c>
      <c r="E172" s="41">
        <f t="shared" si="57"/>
        <v>0</v>
      </c>
      <c r="F172" s="41">
        <f t="shared" si="57"/>
        <v>0</v>
      </c>
      <c r="G172" s="61">
        <v>0</v>
      </c>
      <c r="H172" s="62">
        <v>0</v>
      </c>
      <c r="I172" s="61">
        <v>0</v>
      </c>
      <c r="J172" s="62">
        <v>0</v>
      </c>
      <c r="K172" s="61">
        <v>0</v>
      </c>
      <c r="L172" s="62">
        <v>0</v>
      </c>
      <c r="M172" s="61">
        <v>3</v>
      </c>
      <c r="N172" s="62">
        <v>44659</v>
      </c>
      <c r="O172" s="43">
        <f t="shared" si="72"/>
        <v>54</v>
      </c>
      <c r="P172" s="44">
        <f t="shared" si="63"/>
        <v>37</v>
      </c>
      <c r="Q172" s="44">
        <f t="shared" si="76"/>
        <v>0</v>
      </c>
      <c r="R172" s="44">
        <f t="shared" si="76"/>
        <v>37</v>
      </c>
      <c r="S172" s="44">
        <f t="shared" si="76"/>
        <v>7</v>
      </c>
      <c r="T172" s="44">
        <f t="shared" si="76"/>
        <v>10</v>
      </c>
      <c r="U172" s="41">
        <f t="shared" si="73"/>
        <v>0</v>
      </c>
      <c r="V172" s="46">
        <v>0</v>
      </c>
      <c r="W172" s="47">
        <v>0</v>
      </c>
      <c r="X172" s="46">
        <v>0</v>
      </c>
      <c r="Y172" s="47">
        <v>0</v>
      </c>
      <c r="Z172" s="45">
        <f t="shared" si="78"/>
        <v>0</v>
      </c>
      <c r="AA172" s="47">
        <v>0</v>
      </c>
      <c r="AB172" s="46">
        <v>0</v>
      </c>
      <c r="AC172" s="47">
        <v>0</v>
      </c>
      <c r="AD172" s="46">
        <v>0</v>
      </c>
      <c r="AE172" s="41">
        <f t="shared" si="79"/>
        <v>0</v>
      </c>
      <c r="AF172" s="46">
        <v>0</v>
      </c>
      <c r="AG172" s="47">
        <v>0</v>
      </c>
      <c r="AH172" s="46">
        <v>0</v>
      </c>
      <c r="AI172" s="47">
        <v>0</v>
      </c>
      <c r="AJ172" s="45">
        <f t="shared" si="75"/>
        <v>54</v>
      </c>
      <c r="AK172" s="47">
        <v>0</v>
      </c>
      <c r="AL172" s="46">
        <v>37</v>
      </c>
      <c r="AM172" s="47">
        <v>7</v>
      </c>
      <c r="AN172" s="48">
        <v>10</v>
      </c>
    </row>
    <row r="173" spans="1:40" ht="14.25" customHeight="1" x14ac:dyDescent="0.2">
      <c r="A173" s="49" t="s">
        <v>348</v>
      </c>
      <c r="B173" s="40">
        <f t="shared" si="56"/>
        <v>18</v>
      </c>
      <c r="C173" s="41">
        <f t="shared" si="56"/>
        <v>3536</v>
      </c>
      <c r="D173" s="42">
        <f t="shared" si="64"/>
        <v>74</v>
      </c>
      <c r="E173" s="41">
        <f>G173+I173</f>
        <v>15</v>
      </c>
      <c r="F173" s="41">
        <f>H173+J173</f>
        <v>3515</v>
      </c>
      <c r="G173" s="61">
        <v>2</v>
      </c>
      <c r="H173" s="62">
        <v>20</v>
      </c>
      <c r="I173" s="61">
        <v>13</v>
      </c>
      <c r="J173" s="62">
        <v>3495</v>
      </c>
      <c r="K173" s="61">
        <v>2</v>
      </c>
      <c r="L173" s="62">
        <v>20</v>
      </c>
      <c r="M173" s="61">
        <v>1</v>
      </c>
      <c r="N173" s="62">
        <v>1</v>
      </c>
      <c r="O173" s="43">
        <f t="shared" si="72"/>
        <v>74</v>
      </c>
      <c r="P173" s="44">
        <f t="shared" si="63"/>
        <v>69</v>
      </c>
      <c r="Q173" s="44">
        <f t="shared" si="76"/>
        <v>7</v>
      </c>
      <c r="R173" s="44">
        <f t="shared" si="76"/>
        <v>62</v>
      </c>
      <c r="S173" s="44">
        <f t="shared" si="76"/>
        <v>5</v>
      </c>
      <c r="T173" s="44">
        <f t="shared" si="76"/>
        <v>0</v>
      </c>
      <c r="U173" s="41">
        <f t="shared" si="73"/>
        <v>4</v>
      </c>
      <c r="V173" s="46">
        <v>4</v>
      </c>
      <c r="W173" s="47">
        <v>0</v>
      </c>
      <c r="X173" s="46">
        <v>0</v>
      </c>
      <c r="Y173" s="47">
        <v>0</v>
      </c>
      <c r="Z173" s="45">
        <f t="shared" si="78"/>
        <v>66</v>
      </c>
      <c r="AA173" s="47">
        <v>3</v>
      </c>
      <c r="AB173" s="46">
        <v>59</v>
      </c>
      <c r="AC173" s="47">
        <v>4</v>
      </c>
      <c r="AD173" s="46">
        <v>0</v>
      </c>
      <c r="AE173" s="41">
        <f t="shared" si="79"/>
        <v>4</v>
      </c>
      <c r="AF173" s="46">
        <v>0</v>
      </c>
      <c r="AG173" s="47">
        <v>3</v>
      </c>
      <c r="AH173" s="46">
        <v>1</v>
      </c>
      <c r="AI173" s="47">
        <v>0</v>
      </c>
      <c r="AJ173" s="45">
        <f t="shared" si="75"/>
        <v>0</v>
      </c>
      <c r="AK173" s="47">
        <v>0</v>
      </c>
      <c r="AL173" s="46">
        <v>0</v>
      </c>
      <c r="AM173" s="47">
        <v>0</v>
      </c>
      <c r="AN173" s="48">
        <v>0</v>
      </c>
    </row>
    <row r="174" spans="1:40" ht="14.25" customHeight="1" x14ac:dyDescent="0.2">
      <c r="A174" s="40" t="s">
        <v>53</v>
      </c>
      <c r="B174" s="40">
        <f>E174+K174+M174</f>
        <v>3</v>
      </c>
      <c r="C174" s="41">
        <f>F174+L174+N174</f>
        <v>9</v>
      </c>
      <c r="D174" s="42">
        <f>O174</f>
        <v>3</v>
      </c>
      <c r="E174" s="41">
        <f>G174+I174</f>
        <v>1</v>
      </c>
      <c r="F174" s="41">
        <f>H174+J174</f>
        <v>1</v>
      </c>
      <c r="G174" s="61">
        <v>0</v>
      </c>
      <c r="H174" s="62">
        <v>0</v>
      </c>
      <c r="I174" s="61">
        <v>1</v>
      </c>
      <c r="J174" s="62">
        <v>1</v>
      </c>
      <c r="K174" s="61">
        <v>2</v>
      </c>
      <c r="L174" s="62">
        <v>8</v>
      </c>
      <c r="M174" s="61">
        <v>0</v>
      </c>
      <c r="N174" s="62">
        <v>0</v>
      </c>
      <c r="O174" s="43">
        <f>U174+Z174+AE174+AJ174</f>
        <v>3</v>
      </c>
      <c r="P174" s="44">
        <f>SUM(Q174:R174)</f>
        <v>1</v>
      </c>
      <c r="Q174" s="44">
        <f>V174+AA174+AF174+AK174</f>
        <v>0</v>
      </c>
      <c r="R174" s="44">
        <f>W174+AB174+AG174+AL174</f>
        <v>1</v>
      </c>
      <c r="S174" s="44">
        <f>X174+AC174+AH174+AM174</f>
        <v>2</v>
      </c>
      <c r="T174" s="44">
        <f>Y174+AD174+AI174+AN174</f>
        <v>0</v>
      </c>
      <c r="U174" s="41">
        <f>SUM(V174:Y174)</f>
        <v>0</v>
      </c>
      <c r="V174" s="46">
        <v>0</v>
      </c>
      <c r="W174" s="47">
        <v>0</v>
      </c>
      <c r="X174" s="46">
        <v>0</v>
      </c>
      <c r="Y174" s="47">
        <v>0</v>
      </c>
      <c r="Z174" s="45">
        <f>SUM(AA174:AD174)</f>
        <v>1</v>
      </c>
      <c r="AA174" s="47">
        <v>0</v>
      </c>
      <c r="AB174" s="46">
        <v>1</v>
      </c>
      <c r="AC174" s="47">
        <v>0</v>
      </c>
      <c r="AD174" s="46">
        <v>0</v>
      </c>
      <c r="AE174" s="41">
        <f>SUM(AF174:AI174)</f>
        <v>2</v>
      </c>
      <c r="AF174" s="46">
        <v>0</v>
      </c>
      <c r="AG174" s="47">
        <v>0</v>
      </c>
      <c r="AH174" s="46">
        <v>2</v>
      </c>
      <c r="AI174" s="47">
        <v>0</v>
      </c>
      <c r="AJ174" s="45">
        <f>SUM(AK174:AN174)</f>
        <v>0</v>
      </c>
      <c r="AK174" s="47">
        <v>0</v>
      </c>
      <c r="AL174" s="46">
        <v>0</v>
      </c>
      <c r="AM174" s="47">
        <v>0</v>
      </c>
      <c r="AN174" s="48">
        <v>0</v>
      </c>
    </row>
    <row r="175" spans="1:40" ht="14.25" customHeight="1" x14ac:dyDescent="0.2">
      <c r="A175" s="49" t="s">
        <v>54</v>
      </c>
      <c r="B175" s="40">
        <f t="shared" si="56"/>
        <v>13</v>
      </c>
      <c r="C175" s="41">
        <f t="shared" si="56"/>
        <v>120</v>
      </c>
      <c r="D175" s="42">
        <f t="shared" si="64"/>
        <v>28</v>
      </c>
      <c r="E175" s="41">
        <f t="shared" si="57"/>
        <v>7</v>
      </c>
      <c r="F175" s="41">
        <f t="shared" si="57"/>
        <v>62</v>
      </c>
      <c r="G175" s="61">
        <v>4</v>
      </c>
      <c r="H175" s="62">
        <v>40</v>
      </c>
      <c r="I175" s="61">
        <v>3</v>
      </c>
      <c r="J175" s="62">
        <v>22</v>
      </c>
      <c r="K175" s="61">
        <v>3</v>
      </c>
      <c r="L175" s="62">
        <v>35</v>
      </c>
      <c r="M175" s="61">
        <v>3</v>
      </c>
      <c r="N175" s="62">
        <v>23</v>
      </c>
      <c r="O175" s="43">
        <f t="shared" si="72"/>
        <v>28</v>
      </c>
      <c r="P175" s="44">
        <f t="shared" si="63"/>
        <v>17</v>
      </c>
      <c r="Q175" s="44">
        <f t="shared" si="76"/>
        <v>13</v>
      </c>
      <c r="R175" s="44">
        <f t="shared" si="76"/>
        <v>4</v>
      </c>
      <c r="S175" s="44">
        <f t="shared" si="76"/>
        <v>11</v>
      </c>
      <c r="T175" s="44">
        <f t="shared" si="76"/>
        <v>0</v>
      </c>
      <c r="U175" s="41">
        <f t="shared" si="73"/>
        <v>13</v>
      </c>
      <c r="V175" s="46">
        <v>13</v>
      </c>
      <c r="W175" s="47">
        <v>0</v>
      </c>
      <c r="X175" s="46">
        <v>0</v>
      </c>
      <c r="Y175" s="47">
        <v>0</v>
      </c>
      <c r="Z175" s="45">
        <f t="shared" si="78"/>
        <v>4</v>
      </c>
      <c r="AA175" s="47">
        <v>0</v>
      </c>
      <c r="AB175" s="46">
        <v>3</v>
      </c>
      <c r="AC175" s="47">
        <v>1</v>
      </c>
      <c r="AD175" s="46">
        <v>0</v>
      </c>
      <c r="AE175" s="41">
        <f t="shared" si="79"/>
        <v>6</v>
      </c>
      <c r="AF175" s="46">
        <v>0</v>
      </c>
      <c r="AG175" s="47">
        <v>0</v>
      </c>
      <c r="AH175" s="46">
        <v>6</v>
      </c>
      <c r="AI175" s="47">
        <v>0</v>
      </c>
      <c r="AJ175" s="45">
        <f t="shared" si="75"/>
        <v>5</v>
      </c>
      <c r="AK175" s="47">
        <v>0</v>
      </c>
      <c r="AL175" s="46">
        <v>1</v>
      </c>
      <c r="AM175" s="47">
        <v>4</v>
      </c>
      <c r="AN175" s="48">
        <v>0</v>
      </c>
    </row>
    <row r="176" spans="1:40" ht="14.25" customHeight="1" x14ac:dyDescent="0.2">
      <c r="A176" s="49" t="s">
        <v>55</v>
      </c>
      <c r="B176" s="40">
        <f t="shared" si="56"/>
        <v>11</v>
      </c>
      <c r="C176" s="41">
        <f t="shared" si="56"/>
        <v>47</v>
      </c>
      <c r="D176" s="42">
        <f t="shared" si="64"/>
        <v>33</v>
      </c>
      <c r="E176" s="41">
        <f t="shared" si="57"/>
        <v>8</v>
      </c>
      <c r="F176" s="41">
        <f t="shared" si="57"/>
        <v>43</v>
      </c>
      <c r="G176" s="61">
        <v>0</v>
      </c>
      <c r="H176" s="62">
        <v>0</v>
      </c>
      <c r="I176" s="61">
        <v>8</v>
      </c>
      <c r="J176" s="62">
        <v>43</v>
      </c>
      <c r="K176" s="61">
        <v>3</v>
      </c>
      <c r="L176" s="62">
        <v>4</v>
      </c>
      <c r="M176" s="61">
        <v>0</v>
      </c>
      <c r="N176" s="62">
        <v>0</v>
      </c>
      <c r="O176" s="43">
        <f t="shared" si="72"/>
        <v>33</v>
      </c>
      <c r="P176" s="44">
        <f t="shared" si="63"/>
        <v>21</v>
      </c>
      <c r="Q176" s="44">
        <f t="shared" si="76"/>
        <v>5</v>
      </c>
      <c r="R176" s="44">
        <f t="shared" si="76"/>
        <v>16</v>
      </c>
      <c r="S176" s="44">
        <f t="shared" si="76"/>
        <v>12</v>
      </c>
      <c r="T176" s="44">
        <f t="shared" si="76"/>
        <v>0</v>
      </c>
      <c r="U176" s="41">
        <f t="shared" si="73"/>
        <v>0</v>
      </c>
      <c r="V176" s="46">
        <v>0</v>
      </c>
      <c r="W176" s="47">
        <v>0</v>
      </c>
      <c r="X176" s="46">
        <v>0</v>
      </c>
      <c r="Y176" s="47">
        <v>0</v>
      </c>
      <c r="Z176" s="45">
        <f t="shared" si="78"/>
        <v>28</v>
      </c>
      <c r="AA176" s="47">
        <v>2</v>
      </c>
      <c r="AB176" s="46">
        <v>16</v>
      </c>
      <c r="AC176" s="47">
        <v>10</v>
      </c>
      <c r="AD176" s="46">
        <v>0</v>
      </c>
      <c r="AE176" s="41">
        <f t="shared" si="79"/>
        <v>5</v>
      </c>
      <c r="AF176" s="46">
        <v>3</v>
      </c>
      <c r="AG176" s="47">
        <v>0</v>
      </c>
      <c r="AH176" s="46">
        <v>2</v>
      </c>
      <c r="AI176" s="47">
        <v>0</v>
      </c>
      <c r="AJ176" s="45">
        <f t="shared" si="75"/>
        <v>0</v>
      </c>
      <c r="AK176" s="47">
        <v>0</v>
      </c>
      <c r="AL176" s="46">
        <v>0</v>
      </c>
      <c r="AM176" s="47">
        <v>0</v>
      </c>
      <c r="AN176" s="48">
        <v>0</v>
      </c>
    </row>
    <row r="177" spans="1:40" ht="14.25" customHeight="1" x14ac:dyDescent="0.2">
      <c r="A177" s="19" t="s">
        <v>74</v>
      </c>
      <c r="B177" s="50">
        <f t="shared" si="56"/>
        <v>6</v>
      </c>
      <c r="C177" s="51">
        <f t="shared" si="56"/>
        <v>114</v>
      </c>
      <c r="D177" s="52">
        <f t="shared" si="64"/>
        <v>26</v>
      </c>
      <c r="E177" s="51">
        <f t="shared" si="57"/>
        <v>4</v>
      </c>
      <c r="F177" s="51">
        <f t="shared" si="57"/>
        <v>77</v>
      </c>
      <c r="G177" s="287">
        <v>3</v>
      </c>
      <c r="H177" s="288">
        <v>76</v>
      </c>
      <c r="I177" s="287">
        <v>1</v>
      </c>
      <c r="J177" s="288">
        <v>1</v>
      </c>
      <c r="K177" s="287">
        <v>1</v>
      </c>
      <c r="L177" s="288">
        <v>19</v>
      </c>
      <c r="M177" s="287">
        <v>1</v>
      </c>
      <c r="N177" s="288">
        <v>18</v>
      </c>
      <c r="O177" s="53">
        <f t="shared" si="72"/>
        <v>26</v>
      </c>
      <c r="P177" s="54">
        <f t="shared" si="63"/>
        <v>11</v>
      </c>
      <c r="Q177" s="54">
        <f t="shared" si="76"/>
        <v>11</v>
      </c>
      <c r="R177" s="54">
        <f t="shared" si="76"/>
        <v>0</v>
      </c>
      <c r="S177" s="54">
        <f t="shared" si="76"/>
        <v>15</v>
      </c>
      <c r="T177" s="54">
        <f t="shared" si="76"/>
        <v>0</v>
      </c>
      <c r="U177" s="51">
        <f t="shared" si="73"/>
        <v>15</v>
      </c>
      <c r="V177" s="291">
        <v>11</v>
      </c>
      <c r="W177" s="292">
        <v>0</v>
      </c>
      <c r="X177" s="291">
        <v>4</v>
      </c>
      <c r="Y177" s="292">
        <v>0</v>
      </c>
      <c r="Z177" s="55">
        <f t="shared" si="78"/>
        <v>0</v>
      </c>
      <c r="AA177" s="292">
        <v>0</v>
      </c>
      <c r="AB177" s="291">
        <v>0</v>
      </c>
      <c r="AC177" s="292">
        <v>0</v>
      </c>
      <c r="AD177" s="291">
        <v>0</v>
      </c>
      <c r="AE177" s="51">
        <f t="shared" si="79"/>
        <v>6</v>
      </c>
      <c r="AF177" s="291">
        <v>0</v>
      </c>
      <c r="AG177" s="292">
        <v>0</v>
      </c>
      <c r="AH177" s="291">
        <v>6</v>
      </c>
      <c r="AI177" s="292">
        <v>0</v>
      </c>
      <c r="AJ177" s="55">
        <f t="shared" si="75"/>
        <v>5</v>
      </c>
      <c r="AK177" s="292">
        <v>0</v>
      </c>
      <c r="AL177" s="291">
        <v>0</v>
      </c>
      <c r="AM177" s="292">
        <v>5</v>
      </c>
      <c r="AN177" s="293">
        <v>0</v>
      </c>
    </row>
    <row r="178" spans="1:40" ht="21" customHeight="1" x14ac:dyDescent="0.2">
      <c r="A178" s="69"/>
    </row>
    <row r="179" spans="1:40" ht="21" customHeight="1" x14ac:dyDescent="0.2">
      <c r="D179" s="66"/>
      <c r="O179" s="66"/>
      <c r="P179" s="64"/>
      <c r="Q179" s="64"/>
      <c r="R179" s="64"/>
      <c r="S179" s="64"/>
      <c r="T179" s="64"/>
    </row>
  </sheetData>
  <mergeCells count="40">
    <mergeCell ref="AM4:AM5"/>
    <mergeCell ref="AN4:AN5"/>
    <mergeCell ref="AG4:AG5"/>
    <mergeCell ref="AH4:AH5"/>
    <mergeCell ref="AI4:AI5"/>
    <mergeCell ref="AJ4:AJ5"/>
    <mergeCell ref="AK4:AK5"/>
    <mergeCell ref="AL4:AL5"/>
    <mergeCell ref="AA4:AA5"/>
    <mergeCell ref="AB4:AB5"/>
    <mergeCell ref="AC4:AC5"/>
    <mergeCell ref="AD4:AD5"/>
    <mergeCell ref="AE4:AE5"/>
    <mergeCell ref="AF4:AF5"/>
    <mergeCell ref="U4:U5"/>
    <mergeCell ref="V4:V5"/>
    <mergeCell ref="W4:W5"/>
    <mergeCell ref="X4:X5"/>
    <mergeCell ref="Y4:Y5"/>
    <mergeCell ref="Z4:Z5"/>
    <mergeCell ref="U3:Y3"/>
    <mergeCell ref="Z3:AD3"/>
    <mergeCell ref="AE3:AI3"/>
    <mergeCell ref="AJ3:AN3"/>
    <mergeCell ref="E4:F5"/>
    <mergeCell ref="G4:H5"/>
    <mergeCell ref="I4:J5"/>
    <mergeCell ref="P4:R4"/>
    <mergeCell ref="S4:S5"/>
    <mergeCell ref="T4:T5"/>
    <mergeCell ref="A2:A5"/>
    <mergeCell ref="B2:D5"/>
    <mergeCell ref="E2:N2"/>
    <mergeCell ref="O2:R2"/>
    <mergeCell ref="S2:AN2"/>
    <mergeCell ref="E3:J3"/>
    <mergeCell ref="K3:L5"/>
    <mergeCell ref="M3:N5"/>
    <mergeCell ref="O3:O5"/>
    <mergeCell ref="P3:T3"/>
  </mergeCells>
  <phoneticPr fontId="1"/>
  <pageMargins left="0.70866141732283472" right="0.70866141732283472" top="0.74803149606299213" bottom="0.74803149606299213" header="0.31496062992125984" footer="0.31496062992125984"/>
  <pageSetup paperSize="9" scale="75" fitToWidth="0" fitToHeight="2" pageOrder="overThenDown" orientation="portrait" r:id="rId1"/>
  <headerFooter alignWithMargins="0"/>
  <rowBreaks count="3" manualBreakCount="3">
    <brk id="58" max="39" man="1"/>
    <brk id="109" max="39" man="1"/>
    <brk id="155" max="39" man="1"/>
  </rowBreaks>
  <colBreaks count="1" manualBreakCount="1">
    <brk id="18" max="1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68"/>
  <sheetViews>
    <sheetView showGridLines="0" view="pageBreakPreview" zoomScaleNormal="130" zoomScaleSheetLayoutView="100" workbookViewId="0">
      <pane xSplit="2" ySplit="4" topLeftCell="C5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10.109375" defaultRowHeight="21" customHeight="1" x14ac:dyDescent="0.2"/>
  <cols>
    <col min="1" max="1" width="7.109375" style="351" customWidth="1"/>
    <col min="2" max="2" width="18.33203125" style="351" customWidth="1"/>
    <col min="3" max="9" width="6.109375" style="351" customWidth="1"/>
    <col min="10" max="20" width="6.109375" style="2" customWidth="1"/>
    <col min="21" max="16384" width="10.109375" style="351"/>
  </cols>
  <sheetData>
    <row r="1" spans="1:20" ht="18.75" customHeight="1" x14ac:dyDescent="0.2">
      <c r="A1" s="70" t="s">
        <v>126</v>
      </c>
      <c r="B1" s="2"/>
      <c r="C1" s="2"/>
      <c r="D1" s="2"/>
      <c r="E1" s="2"/>
      <c r="F1" s="2"/>
      <c r="G1" s="2"/>
      <c r="H1" s="2"/>
      <c r="I1" s="2"/>
      <c r="T1" s="71" t="s">
        <v>121</v>
      </c>
    </row>
    <row r="2" spans="1:20" ht="12" customHeight="1" x14ac:dyDescent="0.2">
      <c r="A2" s="470" t="s">
        <v>113</v>
      </c>
      <c r="B2" s="471"/>
      <c r="C2" s="476" t="s">
        <v>111</v>
      </c>
      <c r="D2" s="466"/>
      <c r="E2" s="466"/>
      <c r="F2" s="466" t="s">
        <v>214</v>
      </c>
      <c r="G2" s="466"/>
      <c r="H2" s="466"/>
      <c r="I2" s="466"/>
      <c r="J2" s="466"/>
      <c r="K2" s="466"/>
      <c r="L2" s="466"/>
      <c r="M2" s="466"/>
      <c r="N2" s="466"/>
      <c r="O2" s="466" t="s">
        <v>127</v>
      </c>
      <c r="P2" s="466"/>
      <c r="Q2" s="466"/>
      <c r="R2" s="466" t="s">
        <v>128</v>
      </c>
      <c r="S2" s="466"/>
      <c r="T2" s="467"/>
    </row>
    <row r="3" spans="1:20" ht="13.5" customHeight="1" x14ac:dyDescent="0.2">
      <c r="A3" s="472"/>
      <c r="B3" s="473"/>
      <c r="C3" s="477"/>
      <c r="D3" s="468"/>
      <c r="E3" s="468"/>
      <c r="F3" s="468" t="s">
        <v>122</v>
      </c>
      <c r="G3" s="468"/>
      <c r="H3" s="468"/>
      <c r="I3" s="468" t="s">
        <v>215</v>
      </c>
      <c r="J3" s="468"/>
      <c r="K3" s="468"/>
      <c r="L3" s="468" t="s">
        <v>216</v>
      </c>
      <c r="M3" s="468"/>
      <c r="N3" s="468"/>
      <c r="O3" s="468"/>
      <c r="P3" s="468"/>
      <c r="Q3" s="468"/>
      <c r="R3" s="468"/>
      <c r="S3" s="468"/>
      <c r="T3" s="469"/>
    </row>
    <row r="4" spans="1:20" ht="24" customHeight="1" x14ac:dyDescent="0.2">
      <c r="A4" s="474"/>
      <c r="B4" s="475"/>
      <c r="C4" s="72" t="s">
        <v>122</v>
      </c>
      <c r="D4" s="73" t="s">
        <v>217</v>
      </c>
      <c r="E4" s="73" t="s">
        <v>120</v>
      </c>
      <c r="F4" s="73" t="s">
        <v>122</v>
      </c>
      <c r="G4" s="73" t="s">
        <v>217</v>
      </c>
      <c r="H4" s="73" t="s">
        <v>120</v>
      </c>
      <c r="I4" s="73" t="s">
        <v>122</v>
      </c>
      <c r="J4" s="73" t="s">
        <v>217</v>
      </c>
      <c r="K4" s="73" t="s">
        <v>120</v>
      </c>
      <c r="L4" s="73" t="s">
        <v>122</v>
      </c>
      <c r="M4" s="73" t="s">
        <v>217</v>
      </c>
      <c r="N4" s="73" t="s">
        <v>120</v>
      </c>
      <c r="O4" s="73" t="s">
        <v>122</v>
      </c>
      <c r="P4" s="73" t="s">
        <v>217</v>
      </c>
      <c r="Q4" s="73" t="s">
        <v>120</v>
      </c>
      <c r="R4" s="73" t="s">
        <v>122</v>
      </c>
      <c r="S4" s="73" t="s">
        <v>217</v>
      </c>
      <c r="T4" s="74" t="s">
        <v>120</v>
      </c>
    </row>
    <row r="5" spans="1:20" ht="12" customHeight="1" x14ac:dyDescent="0.2">
      <c r="A5" s="478" t="s">
        <v>129</v>
      </c>
      <c r="B5" s="75" t="s">
        <v>122</v>
      </c>
      <c r="C5" s="76">
        <f>SUM(D5:E5)</f>
        <v>1605</v>
      </c>
      <c r="D5" s="77">
        <f>SUM(D6:D12)</f>
        <v>1163</v>
      </c>
      <c r="E5" s="77">
        <f>SUM(E6:E12)</f>
        <v>442</v>
      </c>
      <c r="F5" s="77">
        <f>SUM(G5:H5)</f>
        <v>1187</v>
      </c>
      <c r="G5" s="77">
        <f>SUM(G6:G12)</f>
        <v>897</v>
      </c>
      <c r="H5" s="77">
        <f>SUM(H6:H12)</f>
        <v>290</v>
      </c>
      <c r="I5" s="77">
        <f t="shared" ref="I5:I12" si="0">SUM(J5:K5)</f>
        <v>507</v>
      </c>
      <c r="J5" s="77">
        <f>SUM(J6:J12)</f>
        <v>438</v>
      </c>
      <c r="K5" s="77">
        <f>SUM(K6:K12)</f>
        <v>69</v>
      </c>
      <c r="L5" s="77">
        <f t="shared" ref="L5:L12" si="1">SUM(M5:N5)</f>
        <v>680</v>
      </c>
      <c r="M5" s="77">
        <f>SUM(M6:M12)</f>
        <v>459</v>
      </c>
      <c r="N5" s="77">
        <f>SUM(N6:N12)</f>
        <v>221</v>
      </c>
      <c r="O5" s="77">
        <f t="shared" ref="O5:O12" si="2">SUM(P5:Q5)</f>
        <v>198</v>
      </c>
      <c r="P5" s="77">
        <f>SUM(P6:P12)</f>
        <v>144</v>
      </c>
      <c r="Q5" s="77">
        <f>SUM(Q6:Q12)</f>
        <v>54</v>
      </c>
      <c r="R5" s="77">
        <f t="shared" ref="R5:R12" si="3">SUM(S5:T5)</f>
        <v>220</v>
      </c>
      <c r="S5" s="77">
        <f>SUM(S6:S12)</f>
        <v>122</v>
      </c>
      <c r="T5" s="78">
        <f>SUM(T6:T12)</f>
        <v>98</v>
      </c>
    </row>
    <row r="6" spans="1:20" ht="12" customHeight="1" x14ac:dyDescent="0.2">
      <c r="A6" s="479"/>
      <c r="B6" s="75" t="s">
        <v>130</v>
      </c>
      <c r="C6" s="79">
        <f t="shared" ref="C6:C69" si="4">SUM(D6:E6)</f>
        <v>1067</v>
      </c>
      <c r="D6" s="80">
        <f>D14+D22+D30+D38+D46+D54+D62+D70+D78+D86</f>
        <v>787</v>
      </c>
      <c r="E6" s="80">
        <f>E14+E22+E30+E38+E46+E54+E62+E70+E78+E86</f>
        <v>280</v>
      </c>
      <c r="F6" s="80">
        <f t="shared" ref="F6:F69" si="5">SUM(G6:H6)</f>
        <v>827</v>
      </c>
      <c r="G6" s="80">
        <f t="shared" ref="G6:H12" si="6">G14+G22+G30+G38+G46+G54+G62+G70+G78+G86</f>
        <v>636</v>
      </c>
      <c r="H6" s="80">
        <f t="shared" si="6"/>
        <v>191</v>
      </c>
      <c r="I6" s="80">
        <f t="shared" si="0"/>
        <v>380</v>
      </c>
      <c r="J6" s="80">
        <f t="shared" ref="J6:K12" si="7">J14+J22+J30+J38+J46+J54+J62+J70+J78+J86</f>
        <v>346</v>
      </c>
      <c r="K6" s="80">
        <f t="shared" si="7"/>
        <v>34</v>
      </c>
      <c r="L6" s="80">
        <f t="shared" si="1"/>
        <v>447</v>
      </c>
      <c r="M6" s="80">
        <f t="shared" ref="M6:N12" si="8">M14+M22+M30+M38+M46+M54+M62+M70+M78+M86</f>
        <v>290</v>
      </c>
      <c r="N6" s="80">
        <f t="shared" si="8"/>
        <v>157</v>
      </c>
      <c r="O6" s="80">
        <f t="shared" si="2"/>
        <v>84</v>
      </c>
      <c r="P6" s="80">
        <f t="shared" ref="P6:Q12" si="9">P14+P22+P30+P38+P46+P54+P62+P70+P78+P86</f>
        <v>66</v>
      </c>
      <c r="Q6" s="80">
        <f t="shared" si="9"/>
        <v>18</v>
      </c>
      <c r="R6" s="80">
        <f t="shared" si="3"/>
        <v>156</v>
      </c>
      <c r="S6" s="80">
        <f t="shared" ref="S6:T12" si="10">S14+S22+S30+S38+S46+S54+S62+S70+S78+S86</f>
        <v>85</v>
      </c>
      <c r="T6" s="81">
        <f t="shared" si="10"/>
        <v>71</v>
      </c>
    </row>
    <row r="7" spans="1:20" ht="12" customHeight="1" x14ac:dyDescent="0.2">
      <c r="A7" s="479"/>
      <c r="B7" s="75" t="s">
        <v>584</v>
      </c>
      <c r="C7" s="79">
        <f>SUM(D7:E7)</f>
        <v>332</v>
      </c>
      <c r="D7" s="80">
        <f>D15+D23+D31+D39+D47+D55+D63+D71+D79+D87</f>
        <v>206</v>
      </c>
      <c r="E7" s="80">
        <f t="shared" ref="D7:E12" si="11">E15+E23+E31+E39+E47+E55+E63+E71+E79+E87</f>
        <v>126</v>
      </c>
      <c r="F7" s="80">
        <f t="shared" si="5"/>
        <v>230</v>
      </c>
      <c r="G7" s="80">
        <f t="shared" si="6"/>
        <v>153</v>
      </c>
      <c r="H7" s="80">
        <f>H15+H23+H31+H39+H47+H55+H63+H71+H79+H87</f>
        <v>77</v>
      </c>
      <c r="I7" s="80">
        <f>SUM(J7:K7)</f>
        <v>101</v>
      </c>
      <c r="J7" s="80">
        <f>J15+J23+J31+J39+J47+J55+J63+J71+J79+J87</f>
        <v>71</v>
      </c>
      <c r="K7" s="80">
        <f>K15+K23+K31+K39+K47+K55+K63+K71+K79+K87</f>
        <v>30</v>
      </c>
      <c r="L7" s="80">
        <f t="shared" si="1"/>
        <v>129</v>
      </c>
      <c r="M7" s="80">
        <f t="shared" si="8"/>
        <v>82</v>
      </c>
      <c r="N7" s="80">
        <f t="shared" si="8"/>
        <v>47</v>
      </c>
      <c r="O7" s="80">
        <f t="shared" si="2"/>
        <v>61</v>
      </c>
      <c r="P7" s="80">
        <f t="shared" si="9"/>
        <v>30</v>
      </c>
      <c r="Q7" s="80">
        <f t="shared" si="9"/>
        <v>31</v>
      </c>
      <c r="R7" s="80">
        <f t="shared" si="3"/>
        <v>41</v>
      </c>
      <c r="S7" s="80">
        <f t="shared" si="10"/>
        <v>23</v>
      </c>
      <c r="T7" s="81">
        <f t="shared" si="10"/>
        <v>18</v>
      </c>
    </row>
    <row r="8" spans="1:20" ht="12" customHeight="1" x14ac:dyDescent="0.2">
      <c r="A8" s="479"/>
      <c r="B8" s="75" t="s">
        <v>585</v>
      </c>
      <c r="C8" s="79">
        <f>SUM(D8:E8)</f>
        <v>29</v>
      </c>
      <c r="D8" s="80">
        <f t="shared" si="11"/>
        <v>16</v>
      </c>
      <c r="E8" s="80">
        <f t="shared" si="11"/>
        <v>13</v>
      </c>
      <c r="F8" s="80">
        <f t="shared" si="5"/>
        <v>16</v>
      </c>
      <c r="G8" s="80">
        <f t="shared" si="6"/>
        <v>12</v>
      </c>
      <c r="H8" s="80">
        <f t="shared" si="6"/>
        <v>4</v>
      </c>
      <c r="I8" s="80">
        <f t="shared" si="0"/>
        <v>8</v>
      </c>
      <c r="J8" s="80">
        <f t="shared" si="7"/>
        <v>5</v>
      </c>
      <c r="K8" s="80">
        <f t="shared" si="7"/>
        <v>3</v>
      </c>
      <c r="L8" s="80">
        <f t="shared" si="1"/>
        <v>8</v>
      </c>
      <c r="M8" s="80">
        <f t="shared" si="8"/>
        <v>7</v>
      </c>
      <c r="N8" s="80">
        <f t="shared" si="8"/>
        <v>1</v>
      </c>
      <c r="O8" s="80">
        <f t="shared" si="2"/>
        <v>7</v>
      </c>
      <c r="P8" s="80">
        <f t="shared" si="9"/>
        <v>3</v>
      </c>
      <c r="Q8" s="80">
        <f t="shared" si="9"/>
        <v>4</v>
      </c>
      <c r="R8" s="80">
        <f t="shared" si="3"/>
        <v>6</v>
      </c>
      <c r="S8" s="80">
        <f t="shared" si="10"/>
        <v>1</v>
      </c>
      <c r="T8" s="81">
        <f t="shared" si="10"/>
        <v>5</v>
      </c>
    </row>
    <row r="9" spans="1:20" ht="12" customHeight="1" x14ac:dyDescent="0.2">
      <c r="A9" s="479"/>
      <c r="B9" s="75" t="s">
        <v>586</v>
      </c>
      <c r="C9" s="79">
        <f t="shared" si="4"/>
        <v>91</v>
      </c>
      <c r="D9" s="80">
        <f t="shared" si="11"/>
        <v>70</v>
      </c>
      <c r="E9" s="80">
        <f t="shared" si="11"/>
        <v>21</v>
      </c>
      <c r="F9" s="80">
        <f t="shared" si="5"/>
        <v>58</v>
      </c>
      <c r="G9" s="80">
        <f t="shared" si="6"/>
        <v>42</v>
      </c>
      <c r="H9" s="80">
        <f t="shared" si="6"/>
        <v>16</v>
      </c>
      <c r="I9" s="80">
        <f t="shared" si="0"/>
        <v>9</v>
      </c>
      <c r="J9" s="80">
        <f>J17+J25+J33+J41+J49+J57+J65+J73+J81+J89</f>
        <v>7</v>
      </c>
      <c r="K9" s="80">
        <f t="shared" si="7"/>
        <v>2</v>
      </c>
      <c r="L9" s="80">
        <f t="shared" si="1"/>
        <v>49</v>
      </c>
      <c r="M9" s="80">
        <f t="shared" si="8"/>
        <v>35</v>
      </c>
      <c r="N9" s="80">
        <f t="shared" si="8"/>
        <v>14</v>
      </c>
      <c r="O9" s="80">
        <f t="shared" si="2"/>
        <v>23</v>
      </c>
      <c r="P9" s="80">
        <f t="shared" si="9"/>
        <v>22</v>
      </c>
      <c r="Q9" s="80">
        <f t="shared" si="9"/>
        <v>1</v>
      </c>
      <c r="R9" s="80">
        <f t="shared" si="3"/>
        <v>10</v>
      </c>
      <c r="S9" s="80">
        <f t="shared" si="10"/>
        <v>6</v>
      </c>
      <c r="T9" s="81">
        <f t="shared" si="10"/>
        <v>4</v>
      </c>
    </row>
    <row r="10" spans="1:20" ht="12" customHeight="1" x14ac:dyDescent="0.2">
      <c r="A10" s="479"/>
      <c r="B10" s="75" t="s">
        <v>587</v>
      </c>
      <c r="C10" s="79">
        <f t="shared" si="4"/>
        <v>24</v>
      </c>
      <c r="D10" s="80">
        <f t="shared" si="11"/>
        <v>24</v>
      </c>
      <c r="E10" s="80">
        <f t="shared" si="11"/>
        <v>0</v>
      </c>
      <c r="F10" s="80">
        <f t="shared" si="5"/>
        <v>18</v>
      </c>
      <c r="G10" s="80">
        <f t="shared" si="6"/>
        <v>18</v>
      </c>
      <c r="H10" s="80">
        <f t="shared" si="6"/>
        <v>0</v>
      </c>
      <c r="I10" s="80">
        <f t="shared" si="0"/>
        <v>1</v>
      </c>
      <c r="J10" s="80">
        <f t="shared" si="7"/>
        <v>1</v>
      </c>
      <c r="K10" s="80">
        <f t="shared" si="7"/>
        <v>0</v>
      </c>
      <c r="L10" s="80">
        <f t="shared" si="1"/>
        <v>17</v>
      </c>
      <c r="M10" s="80">
        <f t="shared" si="8"/>
        <v>17</v>
      </c>
      <c r="N10" s="80">
        <f t="shared" si="8"/>
        <v>0</v>
      </c>
      <c r="O10" s="80">
        <f t="shared" si="2"/>
        <v>6</v>
      </c>
      <c r="P10" s="80">
        <f t="shared" si="9"/>
        <v>6</v>
      </c>
      <c r="Q10" s="80">
        <f t="shared" si="9"/>
        <v>0</v>
      </c>
      <c r="R10" s="80">
        <f t="shared" si="3"/>
        <v>0</v>
      </c>
      <c r="S10" s="80">
        <f t="shared" si="10"/>
        <v>0</v>
      </c>
      <c r="T10" s="81">
        <f t="shared" si="10"/>
        <v>0</v>
      </c>
    </row>
    <row r="11" spans="1:20" ht="12" customHeight="1" x14ac:dyDescent="0.2">
      <c r="A11" s="479"/>
      <c r="B11" s="75" t="s">
        <v>588</v>
      </c>
      <c r="C11" s="79">
        <f t="shared" si="4"/>
        <v>29</v>
      </c>
      <c r="D11" s="80">
        <f t="shared" si="11"/>
        <v>28</v>
      </c>
      <c r="E11" s="80">
        <f t="shared" si="11"/>
        <v>1</v>
      </c>
      <c r="F11" s="80">
        <f t="shared" si="5"/>
        <v>20</v>
      </c>
      <c r="G11" s="80">
        <f t="shared" si="6"/>
        <v>19</v>
      </c>
      <c r="H11" s="80">
        <f t="shared" si="6"/>
        <v>1</v>
      </c>
      <c r="I11" s="80">
        <f t="shared" si="0"/>
        <v>2</v>
      </c>
      <c r="J11" s="80">
        <f t="shared" si="7"/>
        <v>2</v>
      </c>
      <c r="K11" s="80">
        <f t="shared" si="7"/>
        <v>0</v>
      </c>
      <c r="L11" s="80">
        <f t="shared" si="1"/>
        <v>18</v>
      </c>
      <c r="M11" s="80">
        <f t="shared" si="8"/>
        <v>17</v>
      </c>
      <c r="N11" s="80">
        <f t="shared" si="8"/>
        <v>1</v>
      </c>
      <c r="O11" s="80">
        <f t="shared" si="2"/>
        <v>5</v>
      </c>
      <c r="P11" s="80">
        <f t="shared" si="9"/>
        <v>5</v>
      </c>
      <c r="Q11" s="80">
        <f t="shared" si="9"/>
        <v>0</v>
      </c>
      <c r="R11" s="80">
        <f t="shared" si="3"/>
        <v>4</v>
      </c>
      <c r="S11" s="80">
        <f t="shared" si="10"/>
        <v>4</v>
      </c>
      <c r="T11" s="81">
        <f t="shared" si="10"/>
        <v>0</v>
      </c>
    </row>
    <row r="12" spans="1:20" ht="12" customHeight="1" thickBot="1" x14ac:dyDescent="0.25">
      <c r="A12" s="480"/>
      <c r="B12" s="75" t="s">
        <v>218</v>
      </c>
      <c r="C12" s="79">
        <f t="shared" si="4"/>
        <v>33</v>
      </c>
      <c r="D12" s="80">
        <f t="shared" si="11"/>
        <v>32</v>
      </c>
      <c r="E12" s="80">
        <f t="shared" si="11"/>
        <v>1</v>
      </c>
      <c r="F12" s="80">
        <f t="shared" si="5"/>
        <v>18</v>
      </c>
      <c r="G12" s="80">
        <f t="shared" si="6"/>
        <v>17</v>
      </c>
      <c r="H12" s="80">
        <f t="shared" si="6"/>
        <v>1</v>
      </c>
      <c r="I12" s="80">
        <f t="shared" si="0"/>
        <v>6</v>
      </c>
      <c r="J12" s="80">
        <f t="shared" si="7"/>
        <v>6</v>
      </c>
      <c r="K12" s="80">
        <f t="shared" si="7"/>
        <v>0</v>
      </c>
      <c r="L12" s="80">
        <f t="shared" si="1"/>
        <v>12</v>
      </c>
      <c r="M12" s="80">
        <f t="shared" si="8"/>
        <v>11</v>
      </c>
      <c r="N12" s="80">
        <f t="shared" si="8"/>
        <v>1</v>
      </c>
      <c r="O12" s="80">
        <f t="shared" si="2"/>
        <v>12</v>
      </c>
      <c r="P12" s="80">
        <f t="shared" si="9"/>
        <v>12</v>
      </c>
      <c r="Q12" s="80">
        <f t="shared" si="9"/>
        <v>0</v>
      </c>
      <c r="R12" s="80">
        <f t="shared" si="3"/>
        <v>3</v>
      </c>
      <c r="S12" s="80">
        <f t="shared" si="10"/>
        <v>3</v>
      </c>
      <c r="T12" s="81">
        <f t="shared" si="10"/>
        <v>0</v>
      </c>
    </row>
    <row r="13" spans="1:20" ht="12" customHeight="1" x14ac:dyDescent="0.2">
      <c r="A13" s="481" t="s">
        <v>219</v>
      </c>
      <c r="B13" s="82" t="s">
        <v>122</v>
      </c>
      <c r="C13" s="83">
        <f t="shared" si="4"/>
        <v>694</v>
      </c>
      <c r="D13" s="84">
        <f>SUM(D14:D20)</f>
        <v>517</v>
      </c>
      <c r="E13" s="84">
        <f>SUM(E14:E20)</f>
        <v>177</v>
      </c>
      <c r="F13" s="84">
        <f t="shared" si="5"/>
        <v>465</v>
      </c>
      <c r="G13" s="84">
        <f t="shared" ref="G13:T13" si="12">SUM(G14:G20)</f>
        <v>366</v>
      </c>
      <c r="H13" s="84">
        <f t="shared" si="12"/>
        <v>99</v>
      </c>
      <c r="I13" s="84">
        <f t="shared" si="12"/>
        <v>152</v>
      </c>
      <c r="J13" s="84">
        <f>SUM(J14:J20)</f>
        <v>140</v>
      </c>
      <c r="K13" s="84">
        <f>SUM(K14:K20)</f>
        <v>12</v>
      </c>
      <c r="L13" s="84">
        <f t="shared" si="12"/>
        <v>313</v>
      </c>
      <c r="M13" s="84">
        <f t="shared" si="12"/>
        <v>226</v>
      </c>
      <c r="N13" s="84">
        <f t="shared" si="12"/>
        <v>87</v>
      </c>
      <c r="O13" s="84">
        <f t="shared" si="12"/>
        <v>99</v>
      </c>
      <c r="P13" s="84">
        <f t="shared" si="12"/>
        <v>76</v>
      </c>
      <c r="Q13" s="84">
        <f t="shared" si="12"/>
        <v>23</v>
      </c>
      <c r="R13" s="84">
        <f t="shared" si="12"/>
        <v>130</v>
      </c>
      <c r="S13" s="84">
        <f t="shared" si="12"/>
        <v>75</v>
      </c>
      <c r="T13" s="85">
        <f t="shared" si="12"/>
        <v>55</v>
      </c>
    </row>
    <row r="14" spans="1:20" ht="12" customHeight="1" x14ac:dyDescent="0.2">
      <c r="A14" s="482"/>
      <c r="B14" s="75" t="s">
        <v>130</v>
      </c>
      <c r="C14" s="79">
        <f>SUM(D14:E14)</f>
        <v>493</v>
      </c>
      <c r="D14" s="80">
        <f t="shared" ref="D14:D20" si="13">J14+M14+P14+S14</f>
        <v>357</v>
      </c>
      <c r="E14" s="80">
        <f t="shared" ref="E14:E20" si="14">H14+Q14+T14</f>
        <v>136</v>
      </c>
      <c r="F14" s="80">
        <f>SUM(G14:H14)</f>
        <v>344</v>
      </c>
      <c r="G14" s="80">
        <f>J14+M14</f>
        <v>265</v>
      </c>
      <c r="H14" s="80">
        <f>K14+N14</f>
        <v>79</v>
      </c>
      <c r="I14" s="80">
        <f t="shared" ref="I14:I19" si="15">SUM(J14:K14)</f>
        <v>126</v>
      </c>
      <c r="J14" s="80">
        <v>118</v>
      </c>
      <c r="K14" s="80">
        <v>8</v>
      </c>
      <c r="L14" s="80">
        <f t="shared" ref="L14:L20" si="16">SUM(M14:N14)</f>
        <v>218</v>
      </c>
      <c r="M14" s="80">
        <v>147</v>
      </c>
      <c r="N14" s="80">
        <v>71</v>
      </c>
      <c r="O14" s="80">
        <f t="shared" ref="O14:O20" si="17">SUM(P14:Q14)</f>
        <v>45</v>
      </c>
      <c r="P14" s="80">
        <v>36</v>
      </c>
      <c r="Q14" s="80">
        <v>9</v>
      </c>
      <c r="R14" s="80">
        <f t="shared" ref="R14:R20" si="18">SUM(S14:T14)</f>
        <v>104</v>
      </c>
      <c r="S14" s="80">
        <v>56</v>
      </c>
      <c r="T14" s="86">
        <v>48</v>
      </c>
    </row>
    <row r="15" spans="1:20" ht="12" customHeight="1" x14ac:dyDescent="0.2">
      <c r="A15" s="482"/>
      <c r="B15" s="75" t="s">
        <v>589</v>
      </c>
      <c r="C15" s="79">
        <f>SUM(D15:E15)</f>
        <v>122</v>
      </c>
      <c r="D15" s="93">
        <f t="shared" si="13"/>
        <v>87</v>
      </c>
      <c r="E15" s="93">
        <f t="shared" si="14"/>
        <v>35</v>
      </c>
      <c r="F15" s="80">
        <f t="shared" si="5"/>
        <v>73</v>
      </c>
      <c r="G15" s="80">
        <f>J15+M15</f>
        <v>56</v>
      </c>
      <c r="H15" s="80">
        <f t="shared" ref="G15:H20" si="19">K15+N15</f>
        <v>17</v>
      </c>
      <c r="I15" s="80">
        <f t="shared" si="15"/>
        <v>19</v>
      </c>
      <c r="J15" s="80">
        <v>16</v>
      </c>
      <c r="K15" s="80">
        <v>3</v>
      </c>
      <c r="L15" s="80">
        <f t="shared" si="16"/>
        <v>54</v>
      </c>
      <c r="M15" s="80">
        <v>40</v>
      </c>
      <c r="N15" s="80">
        <v>14</v>
      </c>
      <c r="O15" s="80">
        <f t="shared" si="17"/>
        <v>28</v>
      </c>
      <c r="P15" s="80">
        <v>17</v>
      </c>
      <c r="Q15" s="80">
        <v>11</v>
      </c>
      <c r="R15" s="80">
        <f t="shared" si="18"/>
        <v>21</v>
      </c>
      <c r="S15" s="80">
        <v>14</v>
      </c>
      <c r="T15" s="86">
        <v>7</v>
      </c>
    </row>
    <row r="16" spans="1:20" ht="12" customHeight="1" x14ac:dyDescent="0.2">
      <c r="A16" s="482"/>
      <c r="B16" s="75" t="s">
        <v>590</v>
      </c>
      <c r="C16" s="79">
        <f>SUM(D16:E16)</f>
        <v>14</v>
      </c>
      <c r="D16" s="80">
        <f t="shared" si="13"/>
        <v>9</v>
      </c>
      <c r="E16" s="93">
        <f t="shared" si="14"/>
        <v>5</v>
      </c>
      <c r="F16" s="80">
        <f t="shared" si="5"/>
        <v>8</v>
      </c>
      <c r="G16" s="355">
        <f t="shared" si="19"/>
        <v>6</v>
      </c>
      <c r="H16" s="80">
        <f t="shared" si="19"/>
        <v>2</v>
      </c>
      <c r="I16" s="80">
        <f>SUM(J16:K16)</f>
        <v>3</v>
      </c>
      <c r="J16" s="80">
        <v>2</v>
      </c>
      <c r="K16" s="80">
        <v>1</v>
      </c>
      <c r="L16" s="80">
        <f t="shared" si="16"/>
        <v>5</v>
      </c>
      <c r="M16" s="80">
        <v>4</v>
      </c>
      <c r="N16" s="80">
        <v>1</v>
      </c>
      <c r="O16" s="80">
        <f t="shared" si="17"/>
        <v>6</v>
      </c>
      <c r="P16" s="80">
        <v>3</v>
      </c>
      <c r="Q16" s="80">
        <v>3</v>
      </c>
      <c r="R16" s="80">
        <f t="shared" si="18"/>
        <v>0</v>
      </c>
      <c r="S16" s="80">
        <v>0</v>
      </c>
      <c r="T16" s="86">
        <v>0</v>
      </c>
    </row>
    <row r="17" spans="1:20" ht="12" customHeight="1" x14ac:dyDescent="0.2">
      <c r="A17" s="482"/>
      <c r="B17" s="75" t="s">
        <v>591</v>
      </c>
      <c r="C17" s="79">
        <f>SUM(D17:E17)</f>
        <v>31</v>
      </c>
      <c r="D17" s="80">
        <f t="shared" si="13"/>
        <v>30</v>
      </c>
      <c r="E17" s="80">
        <f t="shared" si="14"/>
        <v>1</v>
      </c>
      <c r="F17" s="80">
        <f t="shared" si="5"/>
        <v>19</v>
      </c>
      <c r="G17" s="80">
        <f t="shared" si="19"/>
        <v>18</v>
      </c>
      <c r="H17" s="80">
        <f t="shared" si="19"/>
        <v>1</v>
      </c>
      <c r="I17" s="80">
        <f t="shared" si="15"/>
        <v>3</v>
      </c>
      <c r="J17" s="80">
        <v>3</v>
      </c>
      <c r="K17" s="80">
        <v>0</v>
      </c>
      <c r="L17" s="80">
        <f t="shared" si="16"/>
        <v>16</v>
      </c>
      <c r="M17" s="80">
        <v>15</v>
      </c>
      <c r="N17" s="80">
        <v>1</v>
      </c>
      <c r="O17" s="80">
        <f t="shared" si="17"/>
        <v>10</v>
      </c>
      <c r="P17" s="80">
        <v>10</v>
      </c>
      <c r="Q17" s="80">
        <v>0</v>
      </c>
      <c r="R17" s="80">
        <f t="shared" si="18"/>
        <v>2</v>
      </c>
      <c r="S17" s="80">
        <v>2</v>
      </c>
      <c r="T17" s="86">
        <v>0</v>
      </c>
    </row>
    <row r="18" spans="1:20" ht="12" customHeight="1" x14ac:dyDescent="0.2">
      <c r="A18" s="482"/>
      <c r="B18" s="75" t="s">
        <v>592</v>
      </c>
      <c r="C18" s="79">
        <f>SUM(D18:E18)</f>
        <v>12</v>
      </c>
      <c r="D18" s="80">
        <f t="shared" si="13"/>
        <v>12</v>
      </c>
      <c r="E18" s="80">
        <f t="shared" si="14"/>
        <v>0</v>
      </c>
      <c r="F18" s="80">
        <f>SUM(G18:H18)</f>
        <v>9</v>
      </c>
      <c r="G18" s="80">
        <f t="shared" si="19"/>
        <v>9</v>
      </c>
      <c r="H18" s="80">
        <f t="shared" si="19"/>
        <v>0</v>
      </c>
      <c r="I18" s="80">
        <f t="shared" si="15"/>
        <v>0</v>
      </c>
      <c r="J18" s="80">
        <v>0</v>
      </c>
      <c r="K18" s="80">
        <v>0</v>
      </c>
      <c r="L18" s="80">
        <f t="shared" si="16"/>
        <v>9</v>
      </c>
      <c r="M18" s="80">
        <v>9</v>
      </c>
      <c r="N18" s="80">
        <v>0</v>
      </c>
      <c r="O18" s="80">
        <f t="shared" si="17"/>
        <v>3</v>
      </c>
      <c r="P18" s="80">
        <v>3</v>
      </c>
      <c r="Q18" s="80">
        <v>0</v>
      </c>
      <c r="R18" s="80">
        <f t="shared" si="18"/>
        <v>0</v>
      </c>
      <c r="S18" s="80">
        <v>0</v>
      </c>
      <c r="T18" s="86">
        <v>0</v>
      </c>
    </row>
    <row r="19" spans="1:20" ht="12" customHeight="1" x14ac:dyDescent="0.2">
      <c r="A19" s="482"/>
      <c r="B19" s="75" t="s">
        <v>593</v>
      </c>
      <c r="C19" s="79">
        <f t="shared" si="4"/>
        <v>15</v>
      </c>
      <c r="D19" s="80">
        <f t="shared" si="13"/>
        <v>15</v>
      </c>
      <c r="E19" s="80">
        <f t="shared" si="14"/>
        <v>0</v>
      </c>
      <c r="F19" s="80">
        <f t="shared" si="5"/>
        <v>9</v>
      </c>
      <c r="G19" s="80">
        <f t="shared" si="19"/>
        <v>9</v>
      </c>
      <c r="H19" s="80">
        <f t="shared" si="19"/>
        <v>0</v>
      </c>
      <c r="I19" s="80">
        <f t="shared" si="15"/>
        <v>1</v>
      </c>
      <c r="J19" s="80">
        <v>1</v>
      </c>
      <c r="K19" s="80">
        <v>0</v>
      </c>
      <c r="L19" s="80">
        <f t="shared" si="16"/>
        <v>8</v>
      </c>
      <c r="M19" s="80">
        <v>8</v>
      </c>
      <c r="N19" s="80">
        <v>0</v>
      </c>
      <c r="O19" s="80">
        <f t="shared" si="17"/>
        <v>3</v>
      </c>
      <c r="P19" s="80">
        <v>3</v>
      </c>
      <c r="Q19" s="80">
        <v>0</v>
      </c>
      <c r="R19" s="80">
        <f t="shared" si="18"/>
        <v>3</v>
      </c>
      <c r="S19" s="80">
        <v>3</v>
      </c>
      <c r="T19" s="86">
        <v>0</v>
      </c>
    </row>
    <row r="20" spans="1:20" ht="12" customHeight="1" x14ac:dyDescent="0.2">
      <c r="A20" s="483"/>
      <c r="B20" s="87" t="s">
        <v>218</v>
      </c>
      <c r="C20" s="88">
        <f t="shared" si="4"/>
        <v>7</v>
      </c>
      <c r="D20" s="89">
        <f t="shared" si="13"/>
        <v>7</v>
      </c>
      <c r="E20" s="89">
        <f t="shared" si="14"/>
        <v>0</v>
      </c>
      <c r="F20" s="89">
        <f t="shared" si="5"/>
        <v>3</v>
      </c>
      <c r="G20" s="89">
        <f>J20+M20</f>
        <v>3</v>
      </c>
      <c r="H20" s="89">
        <f t="shared" si="19"/>
        <v>0</v>
      </c>
      <c r="I20" s="89">
        <f>SUM(J20:K20)</f>
        <v>0</v>
      </c>
      <c r="J20" s="89">
        <v>0</v>
      </c>
      <c r="K20" s="89">
        <v>0</v>
      </c>
      <c r="L20" s="89">
        <f t="shared" si="16"/>
        <v>3</v>
      </c>
      <c r="M20" s="89">
        <v>3</v>
      </c>
      <c r="N20" s="89">
        <v>0</v>
      </c>
      <c r="O20" s="89">
        <f t="shared" si="17"/>
        <v>4</v>
      </c>
      <c r="P20" s="89">
        <v>4</v>
      </c>
      <c r="Q20" s="89">
        <v>0</v>
      </c>
      <c r="R20" s="89">
        <f t="shared" si="18"/>
        <v>0</v>
      </c>
      <c r="S20" s="89">
        <v>0</v>
      </c>
      <c r="T20" s="356">
        <v>0</v>
      </c>
    </row>
    <row r="21" spans="1:20" ht="12" customHeight="1" x14ac:dyDescent="0.2">
      <c r="A21" s="484" t="s">
        <v>131</v>
      </c>
      <c r="B21" s="75" t="s">
        <v>122</v>
      </c>
      <c r="C21" s="79">
        <f>SUM(D21:E21)</f>
        <v>658</v>
      </c>
      <c r="D21" s="80">
        <f>SUM(D22:D28)</f>
        <v>492</v>
      </c>
      <c r="E21" s="80">
        <f>SUM(E22:E28)</f>
        <v>166</v>
      </c>
      <c r="F21" s="80">
        <f t="shared" si="5"/>
        <v>536</v>
      </c>
      <c r="G21" s="80">
        <f t="shared" ref="G21:T21" si="20">SUM(G22:G28)</f>
        <v>409</v>
      </c>
      <c r="H21" s="80">
        <f t="shared" si="20"/>
        <v>127</v>
      </c>
      <c r="I21" s="80">
        <f t="shared" si="20"/>
        <v>256</v>
      </c>
      <c r="J21" s="80">
        <f t="shared" si="20"/>
        <v>217</v>
      </c>
      <c r="K21" s="80">
        <f t="shared" si="20"/>
        <v>39</v>
      </c>
      <c r="L21" s="80">
        <f t="shared" si="20"/>
        <v>280</v>
      </c>
      <c r="M21" s="80">
        <f t="shared" si="20"/>
        <v>192</v>
      </c>
      <c r="N21" s="80">
        <f t="shared" si="20"/>
        <v>88</v>
      </c>
      <c r="O21" s="80">
        <f t="shared" si="20"/>
        <v>66</v>
      </c>
      <c r="P21" s="80">
        <f t="shared" si="20"/>
        <v>50</v>
      </c>
      <c r="Q21" s="80">
        <f t="shared" si="20"/>
        <v>16</v>
      </c>
      <c r="R21" s="80">
        <f t="shared" si="20"/>
        <v>56</v>
      </c>
      <c r="S21" s="80">
        <f t="shared" si="20"/>
        <v>33</v>
      </c>
      <c r="T21" s="86">
        <f t="shared" si="20"/>
        <v>23</v>
      </c>
    </row>
    <row r="22" spans="1:20" ht="12" customHeight="1" x14ac:dyDescent="0.2">
      <c r="A22" s="464"/>
      <c r="B22" s="75" t="s">
        <v>130</v>
      </c>
      <c r="C22" s="79">
        <f t="shared" si="4"/>
        <v>481</v>
      </c>
      <c r="D22" s="80">
        <f t="shared" ref="D22:D28" si="21">J22+M22+P22+S22</f>
        <v>359</v>
      </c>
      <c r="E22" s="80">
        <f t="shared" ref="E22:E28" si="22">H22+Q22+T22</f>
        <v>122</v>
      </c>
      <c r="F22" s="80">
        <f t="shared" si="5"/>
        <v>404</v>
      </c>
      <c r="G22" s="80">
        <f t="shared" ref="G22:H28" si="23">J22+M22</f>
        <v>308</v>
      </c>
      <c r="H22" s="80">
        <f t="shared" si="23"/>
        <v>96</v>
      </c>
      <c r="I22" s="80">
        <f t="shared" ref="I22:I28" si="24">SUM(J22:K22)</f>
        <v>202</v>
      </c>
      <c r="J22" s="80">
        <v>180</v>
      </c>
      <c r="K22" s="80">
        <v>22</v>
      </c>
      <c r="L22" s="80">
        <f t="shared" ref="L22:L28" si="25">SUM(M22:N22)</f>
        <v>202</v>
      </c>
      <c r="M22" s="80">
        <v>128</v>
      </c>
      <c r="N22" s="80">
        <v>74</v>
      </c>
      <c r="O22" s="80">
        <f t="shared" ref="O22:O28" si="26">SUM(P22:Q22)</f>
        <v>32</v>
      </c>
      <c r="P22" s="80">
        <v>26</v>
      </c>
      <c r="Q22" s="80">
        <v>6</v>
      </c>
      <c r="R22" s="80">
        <f t="shared" ref="R22:R28" si="27">SUM(S22:T22)</f>
        <v>45</v>
      </c>
      <c r="S22" s="80">
        <v>25</v>
      </c>
      <c r="T22" s="86">
        <v>20</v>
      </c>
    </row>
    <row r="23" spans="1:20" ht="12" customHeight="1" x14ac:dyDescent="0.2">
      <c r="A23" s="464"/>
      <c r="B23" s="75" t="s">
        <v>589</v>
      </c>
      <c r="C23" s="79">
        <f t="shared" si="4"/>
        <v>123</v>
      </c>
      <c r="D23" s="80">
        <f t="shared" si="21"/>
        <v>83</v>
      </c>
      <c r="E23" s="80">
        <f t="shared" si="22"/>
        <v>40</v>
      </c>
      <c r="F23" s="80">
        <f t="shared" si="5"/>
        <v>99</v>
      </c>
      <c r="G23" s="80">
        <f t="shared" si="23"/>
        <v>70</v>
      </c>
      <c r="H23" s="80">
        <f t="shared" si="23"/>
        <v>29</v>
      </c>
      <c r="I23" s="80">
        <f t="shared" si="24"/>
        <v>51</v>
      </c>
      <c r="J23" s="80">
        <v>34</v>
      </c>
      <c r="K23" s="80">
        <v>17</v>
      </c>
      <c r="L23" s="80">
        <f t="shared" si="25"/>
        <v>48</v>
      </c>
      <c r="M23" s="80">
        <v>36</v>
      </c>
      <c r="N23" s="80">
        <v>12</v>
      </c>
      <c r="O23" s="80">
        <f t="shared" si="26"/>
        <v>17</v>
      </c>
      <c r="P23" s="80">
        <v>9</v>
      </c>
      <c r="Q23" s="80">
        <v>8</v>
      </c>
      <c r="R23" s="80">
        <f t="shared" si="27"/>
        <v>7</v>
      </c>
      <c r="S23" s="80">
        <v>4</v>
      </c>
      <c r="T23" s="86">
        <v>3</v>
      </c>
    </row>
    <row r="24" spans="1:20" ht="12" customHeight="1" x14ac:dyDescent="0.2">
      <c r="A24" s="464"/>
      <c r="B24" s="75" t="s">
        <v>590</v>
      </c>
      <c r="C24" s="79">
        <f t="shared" si="4"/>
        <v>5</v>
      </c>
      <c r="D24" s="80">
        <f t="shared" si="21"/>
        <v>4</v>
      </c>
      <c r="E24" s="80">
        <f t="shared" si="22"/>
        <v>1</v>
      </c>
      <c r="F24" s="80">
        <f t="shared" si="5"/>
        <v>3</v>
      </c>
      <c r="G24" s="80">
        <f t="shared" si="23"/>
        <v>3</v>
      </c>
      <c r="H24" s="80">
        <f t="shared" si="23"/>
        <v>0</v>
      </c>
      <c r="I24" s="80">
        <f t="shared" si="24"/>
        <v>1</v>
      </c>
      <c r="J24" s="80">
        <v>1</v>
      </c>
      <c r="K24" s="80">
        <v>0</v>
      </c>
      <c r="L24" s="80">
        <f t="shared" si="25"/>
        <v>2</v>
      </c>
      <c r="M24" s="80">
        <v>2</v>
      </c>
      <c r="N24" s="80">
        <v>0</v>
      </c>
      <c r="O24" s="80">
        <f t="shared" si="26"/>
        <v>1</v>
      </c>
      <c r="P24" s="80">
        <v>0</v>
      </c>
      <c r="Q24" s="80">
        <v>1</v>
      </c>
      <c r="R24" s="80">
        <f t="shared" si="27"/>
        <v>1</v>
      </c>
      <c r="S24" s="80">
        <v>1</v>
      </c>
      <c r="T24" s="86">
        <v>0</v>
      </c>
    </row>
    <row r="25" spans="1:20" ht="12" customHeight="1" x14ac:dyDescent="0.2">
      <c r="A25" s="464"/>
      <c r="B25" s="75" t="s">
        <v>591</v>
      </c>
      <c r="C25" s="79">
        <f t="shared" si="4"/>
        <v>30</v>
      </c>
      <c r="D25" s="80">
        <f t="shared" si="21"/>
        <v>27</v>
      </c>
      <c r="E25" s="80">
        <f t="shared" si="22"/>
        <v>3</v>
      </c>
      <c r="F25" s="80">
        <f t="shared" si="5"/>
        <v>17</v>
      </c>
      <c r="G25" s="80">
        <f t="shared" si="23"/>
        <v>15</v>
      </c>
      <c r="H25" s="80">
        <f t="shared" si="23"/>
        <v>2</v>
      </c>
      <c r="I25" s="80">
        <f t="shared" si="24"/>
        <v>1</v>
      </c>
      <c r="J25" s="80">
        <v>1</v>
      </c>
      <c r="K25" s="80">
        <v>0</v>
      </c>
      <c r="L25" s="80">
        <f t="shared" si="25"/>
        <v>16</v>
      </c>
      <c r="M25" s="80">
        <v>14</v>
      </c>
      <c r="N25" s="80">
        <v>2</v>
      </c>
      <c r="O25" s="80">
        <f t="shared" si="26"/>
        <v>11</v>
      </c>
      <c r="P25" s="80">
        <v>10</v>
      </c>
      <c r="Q25" s="80">
        <v>1</v>
      </c>
      <c r="R25" s="80">
        <f t="shared" si="27"/>
        <v>2</v>
      </c>
      <c r="S25" s="80">
        <v>2</v>
      </c>
      <c r="T25" s="86">
        <v>0</v>
      </c>
    </row>
    <row r="26" spans="1:20" ht="12" customHeight="1" x14ac:dyDescent="0.2">
      <c r="A26" s="464"/>
      <c r="B26" s="75" t="s">
        <v>592</v>
      </c>
      <c r="C26" s="79">
        <f t="shared" si="4"/>
        <v>8</v>
      </c>
      <c r="D26" s="80">
        <f t="shared" si="21"/>
        <v>8</v>
      </c>
      <c r="E26" s="80">
        <f t="shared" si="22"/>
        <v>0</v>
      </c>
      <c r="F26" s="80">
        <f t="shared" si="5"/>
        <v>6</v>
      </c>
      <c r="G26" s="80">
        <f t="shared" si="23"/>
        <v>6</v>
      </c>
      <c r="H26" s="80">
        <f t="shared" si="23"/>
        <v>0</v>
      </c>
      <c r="I26" s="80">
        <f t="shared" si="24"/>
        <v>0</v>
      </c>
      <c r="J26" s="80">
        <v>0</v>
      </c>
      <c r="K26" s="80">
        <v>0</v>
      </c>
      <c r="L26" s="80">
        <f t="shared" si="25"/>
        <v>6</v>
      </c>
      <c r="M26" s="80">
        <v>6</v>
      </c>
      <c r="N26" s="80">
        <v>0</v>
      </c>
      <c r="O26" s="80">
        <f t="shared" si="26"/>
        <v>2</v>
      </c>
      <c r="P26" s="80">
        <v>2</v>
      </c>
      <c r="Q26" s="80">
        <v>0</v>
      </c>
      <c r="R26" s="80">
        <f t="shared" si="27"/>
        <v>0</v>
      </c>
      <c r="S26" s="80">
        <v>0</v>
      </c>
      <c r="T26" s="86">
        <v>0</v>
      </c>
    </row>
    <row r="27" spans="1:20" ht="12" customHeight="1" x14ac:dyDescent="0.2">
      <c r="A27" s="464"/>
      <c r="B27" s="75" t="s">
        <v>593</v>
      </c>
      <c r="C27" s="79">
        <f t="shared" si="4"/>
        <v>5</v>
      </c>
      <c r="D27" s="80">
        <f t="shared" si="21"/>
        <v>5</v>
      </c>
      <c r="E27" s="80">
        <f t="shared" si="22"/>
        <v>0</v>
      </c>
      <c r="F27" s="80">
        <f t="shared" si="5"/>
        <v>3</v>
      </c>
      <c r="G27" s="80">
        <f t="shared" si="23"/>
        <v>3</v>
      </c>
      <c r="H27" s="80">
        <f t="shared" si="23"/>
        <v>0</v>
      </c>
      <c r="I27" s="80">
        <f t="shared" si="24"/>
        <v>0</v>
      </c>
      <c r="J27" s="80">
        <v>0</v>
      </c>
      <c r="K27" s="80">
        <v>0</v>
      </c>
      <c r="L27" s="80">
        <f t="shared" si="25"/>
        <v>3</v>
      </c>
      <c r="M27" s="80">
        <v>3</v>
      </c>
      <c r="N27" s="80">
        <v>0</v>
      </c>
      <c r="O27" s="80">
        <f t="shared" si="26"/>
        <v>1</v>
      </c>
      <c r="P27" s="80">
        <v>1</v>
      </c>
      <c r="Q27" s="80">
        <v>0</v>
      </c>
      <c r="R27" s="80">
        <f t="shared" si="27"/>
        <v>1</v>
      </c>
      <c r="S27" s="80">
        <v>1</v>
      </c>
      <c r="T27" s="86">
        <v>0</v>
      </c>
    </row>
    <row r="28" spans="1:20" ht="12" customHeight="1" x14ac:dyDescent="0.2">
      <c r="A28" s="485"/>
      <c r="B28" s="87" t="s">
        <v>218</v>
      </c>
      <c r="C28" s="88">
        <f t="shared" si="4"/>
        <v>6</v>
      </c>
      <c r="D28" s="89">
        <f t="shared" si="21"/>
        <v>6</v>
      </c>
      <c r="E28" s="89">
        <f t="shared" si="22"/>
        <v>0</v>
      </c>
      <c r="F28" s="89">
        <f t="shared" si="5"/>
        <v>4</v>
      </c>
      <c r="G28" s="89">
        <f t="shared" si="23"/>
        <v>4</v>
      </c>
      <c r="H28" s="89">
        <f t="shared" si="23"/>
        <v>0</v>
      </c>
      <c r="I28" s="89">
        <f t="shared" si="24"/>
        <v>1</v>
      </c>
      <c r="J28" s="89">
        <v>1</v>
      </c>
      <c r="K28" s="89">
        <v>0</v>
      </c>
      <c r="L28" s="89">
        <f t="shared" si="25"/>
        <v>3</v>
      </c>
      <c r="M28" s="89">
        <v>3</v>
      </c>
      <c r="N28" s="89">
        <v>0</v>
      </c>
      <c r="O28" s="89">
        <f t="shared" si="26"/>
        <v>2</v>
      </c>
      <c r="P28" s="89">
        <v>2</v>
      </c>
      <c r="Q28" s="89">
        <v>0</v>
      </c>
      <c r="R28" s="89">
        <f t="shared" si="27"/>
        <v>0</v>
      </c>
      <c r="S28" s="89">
        <v>0</v>
      </c>
      <c r="T28" s="356">
        <v>0</v>
      </c>
    </row>
    <row r="29" spans="1:20" ht="12" customHeight="1" x14ac:dyDescent="0.2">
      <c r="A29" s="459" t="s">
        <v>594</v>
      </c>
      <c r="B29" s="75" t="s">
        <v>122</v>
      </c>
      <c r="C29" s="79">
        <f t="shared" si="4"/>
        <v>176</v>
      </c>
      <c r="D29" s="80">
        <f>SUM(D30:D36)</f>
        <v>126</v>
      </c>
      <c r="E29" s="80">
        <f>SUM(E30:E36)</f>
        <v>50</v>
      </c>
      <c r="F29" s="80">
        <f t="shared" si="5"/>
        <v>135</v>
      </c>
      <c r="G29" s="80">
        <f t="shared" ref="G29:T29" si="28">SUM(G30:G36)</f>
        <v>102</v>
      </c>
      <c r="H29" s="80">
        <f t="shared" si="28"/>
        <v>33</v>
      </c>
      <c r="I29" s="80">
        <f t="shared" si="28"/>
        <v>75</v>
      </c>
      <c r="J29" s="80">
        <f t="shared" si="28"/>
        <v>66</v>
      </c>
      <c r="K29" s="80">
        <f t="shared" si="28"/>
        <v>9</v>
      </c>
      <c r="L29" s="80">
        <f t="shared" si="28"/>
        <v>60</v>
      </c>
      <c r="M29" s="80">
        <f t="shared" si="28"/>
        <v>36</v>
      </c>
      <c r="N29" s="80">
        <f t="shared" si="28"/>
        <v>24</v>
      </c>
      <c r="O29" s="80">
        <f t="shared" si="28"/>
        <v>27</v>
      </c>
      <c r="P29" s="80">
        <f t="shared" si="28"/>
        <v>16</v>
      </c>
      <c r="Q29" s="80">
        <f t="shared" si="28"/>
        <v>11</v>
      </c>
      <c r="R29" s="80">
        <f t="shared" si="28"/>
        <v>14</v>
      </c>
      <c r="S29" s="80">
        <f t="shared" si="28"/>
        <v>8</v>
      </c>
      <c r="T29" s="86">
        <f t="shared" si="28"/>
        <v>6</v>
      </c>
    </row>
    <row r="30" spans="1:20" ht="12" customHeight="1" x14ac:dyDescent="0.2">
      <c r="A30" s="460"/>
      <c r="B30" s="75" t="s">
        <v>130</v>
      </c>
      <c r="C30" s="79">
        <f t="shared" si="4"/>
        <v>81</v>
      </c>
      <c r="D30" s="80">
        <f t="shared" ref="D30:D36" si="29">J30+M30+P30+S30</f>
        <v>62</v>
      </c>
      <c r="E30" s="80">
        <f t="shared" ref="E30:E36" si="30">H30+Q30+T30</f>
        <v>19</v>
      </c>
      <c r="F30" s="80">
        <f t="shared" si="5"/>
        <v>70</v>
      </c>
      <c r="G30" s="80">
        <f t="shared" ref="G30:H36" si="31">J30+M30</f>
        <v>55</v>
      </c>
      <c r="H30" s="80">
        <f t="shared" si="31"/>
        <v>15</v>
      </c>
      <c r="I30" s="80">
        <f t="shared" ref="I30:I36" si="32">SUM(J30:K30)</f>
        <v>44</v>
      </c>
      <c r="J30" s="80">
        <v>41</v>
      </c>
      <c r="K30" s="80">
        <v>3</v>
      </c>
      <c r="L30" s="80">
        <f t="shared" ref="L30:L36" si="33">SUM(M30:N30)</f>
        <v>26</v>
      </c>
      <c r="M30" s="80">
        <v>14</v>
      </c>
      <c r="N30" s="80">
        <v>12</v>
      </c>
      <c r="O30" s="80">
        <f t="shared" ref="O30:O36" si="34">SUM(P30:Q30)</f>
        <v>7</v>
      </c>
      <c r="P30" s="80">
        <v>4</v>
      </c>
      <c r="Q30" s="80">
        <v>3</v>
      </c>
      <c r="R30" s="80">
        <f t="shared" ref="R30:R36" si="35">SUM(S30:T30)</f>
        <v>4</v>
      </c>
      <c r="S30" s="80">
        <v>3</v>
      </c>
      <c r="T30" s="86">
        <v>1</v>
      </c>
    </row>
    <row r="31" spans="1:20" ht="12" customHeight="1" x14ac:dyDescent="0.2">
      <c r="A31" s="460"/>
      <c r="B31" s="75" t="s">
        <v>589</v>
      </c>
      <c r="C31" s="79">
        <f t="shared" si="4"/>
        <v>60</v>
      </c>
      <c r="D31" s="80">
        <f t="shared" si="29"/>
        <v>31</v>
      </c>
      <c r="E31" s="80">
        <f t="shared" si="30"/>
        <v>29</v>
      </c>
      <c r="F31" s="80">
        <f t="shared" si="5"/>
        <v>39</v>
      </c>
      <c r="G31" s="80">
        <f t="shared" si="31"/>
        <v>23</v>
      </c>
      <c r="H31" s="80">
        <f t="shared" si="31"/>
        <v>16</v>
      </c>
      <c r="I31" s="80">
        <f t="shared" si="32"/>
        <v>23</v>
      </c>
      <c r="J31" s="80">
        <v>17</v>
      </c>
      <c r="K31" s="80">
        <v>6</v>
      </c>
      <c r="L31" s="80">
        <f t="shared" si="33"/>
        <v>16</v>
      </c>
      <c r="M31" s="80">
        <v>6</v>
      </c>
      <c r="N31" s="80">
        <v>10</v>
      </c>
      <c r="O31" s="80">
        <f t="shared" si="34"/>
        <v>12</v>
      </c>
      <c r="P31" s="80">
        <v>4</v>
      </c>
      <c r="Q31" s="80">
        <v>8</v>
      </c>
      <c r="R31" s="80">
        <f t="shared" si="35"/>
        <v>9</v>
      </c>
      <c r="S31" s="80">
        <v>4</v>
      </c>
      <c r="T31" s="86">
        <v>5</v>
      </c>
    </row>
    <row r="32" spans="1:20" ht="12" customHeight="1" x14ac:dyDescent="0.2">
      <c r="A32" s="460"/>
      <c r="B32" s="75" t="s">
        <v>590</v>
      </c>
      <c r="C32" s="79">
        <f t="shared" si="4"/>
        <v>2</v>
      </c>
      <c r="D32" s="80">
        <f t="shared" si="29"/>
        <v>2</v>
      </c>
      <c r="E32" s="80">
        <f t="shared" si="30"/>
        <v>0</v>
      </c>
      <c r="F32" s="80">
        <f t="shared" si="5"/>
        <v>2</v>
      </c>
      <c r="G32" s="80">
        <f t="shared" si="31"/>
        <v>2</v>
      </c>
      <c r="H32" s="80">
        <f t="shared" si="31"/>
        <v>0</v>
      </c>
      <c r="I32" s="80">
        <f t="shared" si="32"/>
        <v>1</v>
      </c>
      <c r="J32" s="80">
        <v>1</v>
      </c>
      <c r="K32" s="80">
        <v>0</v>
      </c>
      <c r="L32" s="80">
        <f t="shared" si="33"/>
        <v>1</v>
      </c>
      <c r="M32" s="80">
        <v>1</v>
      </c>
      <c r="N32" s="80">
        <v>0</v>
      </c>
      <c r="O32" s="80">
        <f t="shared" si="34"/>
        <v>0</v>
      </c>
      <c r="P32" s="80">
        <v>0</v>
      </c>
      <c r="Q32" s="80">
        <v>0</v>
      </c>
      <c r="R32" s="80">
        <f t="shared" si="35"/>
        <v>0</v>
      </c>
      <c r="S32" s="80">
        <v>0</v>
      </c>
      <c r="T32" s="86">
        <v>0</v>
      </c>
    </row>
    <row r="33" spans="1:20" ht="12" customHeight="1" x14ac:dyDescent="0.2">
      <c r="A33" s="460"/>
      <c r="B33" s="75" t="s">
        <v>591</v>
      </c>
      <c r="C33" s="79">
        <f t="shared" si="4"/>
        <v>13</v>
      </c>
      <c r="D33" s="80">
        <f t="shared" si="29"/>
        <v>11</v>
      </c>
      <c r="E33" s="80">
        <f t="shared" si="30"/>
        <v>2</v>
      </c>
      <c r="F33" s="80">
        <f t="shared" si="5"/>
        <v>10</v>
      </c>
      <c r="G33" s="80">
        <f t="shared" si="31"/>
        <v>8</v>
      </c>
      <c r="H33" s="80">
        <f t="shared" si="31"/>
        <v>2</v>
      </c>
      <c r="I33" s="80">
        <f t="shared" si="32"/>
        <v>3</v>
      </c>
      <c r="J33" s="80">
        <v>3</v>
      </c>
      <c r="K33" s="80">
        <v>0</v>
      </c>
      <c r="L33" s="80">
        <f t="shared" si="33"/>
        <v>7</v>
      </c>
      <c r="M33" s="80">
        <v>5</v>
      </c>
      <c r="N33" s="80">
        <v>2</v>
      </c>
      <c r="O33" s="80">
        <f t="shared" si="34"/>
        <v>2</v>
      </c>
      <c r="P33" s="80">
        <v>2</v>
      </c>
      <c r="Q33" s="80">
        <v>0</v>
      </c>
      <c r="R33" s="80">
        <f t="shared" si="35"/>
        <v>1</v>
      </c>
      <c r="S33" s="80">
        <v>1</v>
      </c>
      <c r="T33" s="86">
        <v>0</v>
      </c>
    </row>
    <row r="34" spans="1:20" ht="12" customHeight="1" x14ac:dyDescent="0.2">
      <c r="A34" s="460"/>
      <c r="B34" s="75" t="s">
        <v>592</v>
      </c>
      <c r="C34" s="79">
        <f t="shared" si="4"/>
        <v>4</v>
      </c>
      <c r="D34" s="80">
        <f t="shared" si="29"/>
        <v>4</v>
      </c>
      <c r="E34" s="80">
        <f t="shared" si="30"/>
        <v>0</v>
      </c>
      <c r="F34" s="80">
        <f t="shared" si="5"/>
        <v>3</v>
      </c>
      <c r="G34" s="80">
        <f t="shared" si="31"/>
        <v>3</v>
      </c>
      <c r="H34" s="80">
        <f t="shared" si="31"/>
        <v>0</v>
      </c>
      <c r="I34" s="80">
        <f t="shared" si="32"/>
        <v>1</v>
      </c>
      <c r="J34" s="80">
        <v>1</v>
      </c>
      <c r="K34" s="80">
        <v>0</v>
      </c>
      <c r="L34" s="80">
        <f t="shared" si="33"/>
        <v>2</v>
      </c>
      <c r="M34" s="80">
        <v>2</v>
      </c>
      <c r="N34" s="80">
        <v>0</v>
      </c>
      <c r="O34" s="80">
        <f t="shared" si="34"/>
        <v>1</v>
      </c>
      <c r="P34" s="80">
        <v>1</v>
      </c>
      <c r="Q34" s="80">
        <v>0</v>
      </c>
      <c r="R34" s="80">
        <f t="shared" si="35"/>
        <v>0</v>
      </c>
      <c r="S34" s="80">
        <v>0</v>
      </c>
      <c r="T34" s="86">
        <v>0</v>
      </c>
    </row>
    <row r="35" spans="1:20" ht="12" customHeight="1" x14ac:dyDescent="0.2">
      <c r="A35" s="460"/>
      <c r="B35" s="75" t="s">
        <v>593</v>
      </c>
      <c r="C35" s="79">
        <f t="shared" si="4"/>
        <v>5</v>
      </c>
      <c r="D35" s="80">
        <f t="shared" si="29"/>
        <v>5</v>
      </c>
      <c r="E35" s="80">
        <f t="shared" si="30"/>
        <v>0</v>
      </c>
      <c r="F35" s="80">
        <f t="shared" si="5"/>
        <v>5</v>
      </c>
      <c r="G35" s="80">
        <f t="shared" si="31"/>
        <v>5</v>
      </c>
      <c r="H35" s="80">
        <f t="shared" si="31"/>
        <v>0</v>
      </c>
      <c r="I35" s="80">
        <f t="shared" si="32"/>
        <v>1</v>
      </c>
      <c r="J35" s="80">
        <v>1</v>
      </c>
      <c r="K35" s="80">
        <v>0</v>
      </c>
      <c r="L35" s="80">
        <f t="shared" si="33"/>
        <v>4</v>
      </c>
      <c r="M35" s="80">
        <v>4</v>
      </c>
      <c r="N35" s="80">
        <v>0</v>
      </c>
      <c r="O35" s="80">
        <f t="shared" si="34"/>
        <v>0</v>
      </c>
      <c r="P35" s="80">
        <v>0</v>
      </c>
      <c r="Q35" s="80">
        <v>0</v>
      </c>
      <c r="R35" s="80">
        <f t="shared" si="35"/>
        <v>0</v>
      </c>
      <c r="S35" s="80">
        <v>0</v>
      </c>
      <c r="T35" s="86">
        <v>0</v>
      </c>
    </row>
    <row r="36" spans="1:20" ht="12" customHeight="1" x14ac:dyDescent="0.2">
      <c r="A36" s="461"/>
      <c r="B36" s="87" t="s">
        <v>218</v>
      </c>
      <c r="C36" s="88">
        <f t="shared" si="4"/>
        <v>11</v>
      </c>
      <c r="D36" s="89">
        <f t="shared" si="29"/>
        <v>11</v>
      </c>
      <c r="E36" s="89">
        <f t="shared" si="30"/>
        <v>0</v>
      </c>
      <c r="F36" s="89">
        <f t="shared" si="5"/>
        <v>6</v>
      </c>
      <c r="G36" s="89">
        <f t="shared" si="31"/>
        <v>6</v>
      </c>
      <c r="H36" s="89">
        <f t="shared" si="31"/>
        <v>0</v>
      </c>
      <c r="I36" s="89">
        <f t="shared" si="32"/>
        <v>2</v>
      </c>
      <c r="J36" s="89">
        <v>2</v>
      </c>
      <c r="K36" s="89">
        <v>0</v>
      </c>
      <c r="L36" s="89">
        <f t="shared" si="33"/>
        <v>4</v>
      </c>
      <c r="M36" s="89">
        <v>4</v>
      </c>
      <c r="N36" s="89">
        <v>0</v>
      </c>
      <c r="O36" s="89">
        <f t="shared" si="34"/>
        <v>5</v>
      </c>
      <c r="P36" s="89">
        <v>5</v>
      </c>
      <c r="Q36" s="89">
        <v>0</v>
      </c>
      <c r="R36" s="89">
        <f t="shared" si="35"/>
        <v>0</v>
      </c>
      <c r="S36" s="89">
        <v>0</v>
      </c>
      <c r="T36" s="356">
        <v>0</v>
      </c>
    </row>
    <row r="37" spans="1:20" ht="12" customHeight="1" x14ac:dyDescent="0.2">
      <c r="A37" s="459" t="s">
        <v>595</v>
      </c>
      <c r="B37" s="75" t="s">
        <v>122</v>
      </c>
      <c r="C37" s="79">
        <f t="shared" si="4"/>
        <v>35</v>
      </c>
      <c r="D37" s="80">
        <f>SUM(D38:D44)</f>
        <v>19</v>
      </c>
      <c r="E37" s="80">
        <f>SUM(E38:E44)</f>
        <v>16</v>
      </c>
      <c r="F37" s="80">
        <f t="shared" si="5"/>
        <v>27</v>
      </c>
      <c r="G37" s="80">
        <f t="shared" ref="G37:T37" si="36">SUM(G38:G44)</f>
        <v>15</v>
      </c>
      <c r="H37" s="80">
        <f t="shared" si="36"/>
        <v>12</v>
      </c>
      <c r="I37" s="80">
        <f t="shared" si="36"/>
        <v>15</v>
      </c>
      <c r="J37" s="80">
        <f t="shared" si="36"/>
        <v>11</v>
      </c>
      <c r="K37" s="80">
        <f t="shared" si="36"/>
        <v>4</v>
      </c>
      <c r="L37" s="80">
        <f t="shared" si="36"/>
        <v>12</v>
      </c>
      <c r="M37" s="80">
        <f t="shared" si="36"/>
        <v>4</v>
      </c>
      <c r="N37" s="80">
        <f t="shared" si="36"/>
        <v>8</v>
      </c>
      <c r="O37" s="80">
        <f t="shared" si="36"/>
        <v>3</v>
      </c>
      <c r="P37" s="80">
        <f t="shared" si="36"/>
        <v>1</v>
      </c>
      <c r="Q37" s="80">
        <f t="shared" si="36"/>
        <v>2</v>
      </c>
      <c r="R37" s="80">
        <f t="shared" si="36"/>
        <v>5</v>
      </c>
      <c r="S37" s="80">
        <f t="shared" si="36"/>
        <v>3</v>
      </c>
      <c r="T37" s="86">
        <f t="shared" si="36"/>
        <v>2</v>
      </c>
    </row>
    <row r="38" spans="1:20" ht="12" customHeight="1" x14ac:dyDescent="0.2">
      <c r="A38" s="460"/>
      <c r="B38" s="75" t="s">
        <v>130</v>
      </c>
      <c r="C38" s="79">
        <f t="shared" si="4"/>
        <v>11</v>
      </c>
      <c r="D38" s="80">
        <f t="shared" ref="D38:D44" si="37">J38+M38+P38+S38</f>
        <v>8</v>
      </c>
      <c r="E38" s="80">
        <f t="shared" ref="E38:E44" si="38">H38+Q38+T38</f>
        <v>3</v>
      </c>
      <c r="F38" s="80">
        <f t="shared" si="5"/>
        <v>8</v>
      </c>
      <c r="G38" s="80">
        <f t="shared" ref="G38:H44" si="39">J38+M38</f>
        <v>7</v>
      </c>
      <c r="H38" s="80">
        <f t="shared" si="39"/>
        <v>1</v>
      </c>
      <c r="I38" s="80">
        <f t="shared" ref="I38:I44" si="40">SUM(J38:K38)</f>
        <v>7</v>
      </c>
      <c r="J38" s="80">
        <v>6</v>
      </c>
      <c r="K38" s="80">
        <v>1</v>
      </c>
      <c r="L38" s="80">
        <f t="shared" ref="L38:L44" si="41">SUM(M38:N38)</f>
        <v>1</v>
      </c>
      <c r="M38" s="80">
        <v>1</v>
      </c>
      <c r="N38" s="80">
        <v>0</v>
      </c>
      <c r="O38" s="80">
        <f t="shared" ref="O38:O44" si="42">SUM(P38:Q38)</f>
        <v>0</v>
      </c>
      <c r="P38" s="80">
        <v>0</v>
      </c>
      <c r="Q38" s="80">
        <v>0</v>
      </c>
      <c r="R38" s="80">
        <f t="shared" ref="R38:R44" si="43">SUM(S38:T38)</f>
        <v>3</v>
      </c>
      <c r="S38" s="80">
        <v>1</v>
      </c>
      <c r="T38" s="86">
        <v>2</v>
      </c>
    </row>
    <row r="39" spans="1:20" ht="12" customHeight="1" x14ac:dyDescent="0.2">
      <c r="A39" s="460"/>
      <c r="B39" s="75" t="s">
        <v>589</v>
      </c>
      <c r="C39" s="79">
        <f t="shared" si="4"/>
        <v>13</v>
      </c>
      <c r="D39" s="80">
        <f t="shared" si="37"/>
        <v>5</v>
      </c>
      <c r="E39" s="80">
        <f t="shared" si="38"/>
        <v>8</v>
      </c>
      <c r="F39" s="80">
        <f t="shared" si="5"/>
        <v>10</v>
      </c>
      <c r="G39" s="80">
        <f t="shared" si="39"/>
        <v>4</v>
      </c>
      <c r="H39" s="80">
        <f t="shared" si="39"/>
        <v>6</v>
      </c>
      <c r="I39" s="80">
        <f t="shared" si="40"/>
        <v>5</v>
      </c>
      <c r="J39" s="80">
        <v>4</v>
      </c>
      <c r="K39" s="80">
        <v>1</v>
      </c>
      <c r="L39" s="80">
        <f t="shared" si="41"/>
        <v>5</v>
      </c>
      <c r="M39" s="80">
        <v>0</v>
      </c>
      <c r="N39" s="80">
        <v>5</v>
      </c>
      <c r="O39" s="80">
        <f t="shared" si="42"/>
        <v>2</v>
      </c>
      <c r="P39" s="80">
        <v>0</v>
      </c>
      <c r="Q39" s="80">
        <v>2</v>
      </c>
      <c r="R39" s="80">
        <f t="shared" si="43"/>
        <v>1</v>
      </c>
      <c r="S39" s="80">
        <v>1</v>
      </c>
      <c r="T39" s="86">
        <v>0</v>
      </c>
    </row>
    <row r="40" spans="1:20" ht="12" customHeight="1" x14ac:dyDescent="0.2">
      <c r="A40" s="460"/>
      <c r="B40" s="75" t="s">
        <v>590</v>
      </c>
      <c r="C40" s="79">
        <f t="shared" si="4"/>
        <v>1</v>
      </c>
      <c r="D40" s="80">
        <f t="shared" si="37"/>
        <v>0</v>
      </c>
      <c r="E40" s="80">
        <f t="shared" si="38"/>
        <v>1</v>
      </c>
      <c r="F40" s="80">
        <f t="shared" si="5"/>
        <v>1</v>
      </c>
      <c r="G40" s="80">
        <f t="shared" si="39"/>
        <v>0</v>
      </c>
      <c r="H40" s="80">
        <f t="shared" si="39"/>
        <v>1</v>
      </c>
      <c r="I40" s="80">
        <f t="shared" si="40"/>
        <v>1</v>
      </c>
      <c r="J40" s="80">
        <v>0</v>
      </c>
      <c r="K40" s="80">
        <v>1</v>
      </c>
      <c r="L40" s="80">
        <f t="shared" si="41"/>
        <v>0</v>
      </c>
      <c r="M40" s="80">
        <v>0</v>
      </c>
      <c r="N40" s="80">
        <v>0</v>
      </c>
      <c r="O40" s="80">
        <f t="shared" si="42"/>
        <v>0</v>
      </c>
      <c r="P40" s="80">
        <v>0</v>
      </c>
      <c r="Q40" s="80">
        <v>0</v>
      </c>
      <c r="R40" s="80">
        <f t="shared" si="43"/>
        <v>0</v>
      </c>
      <c r="S40" s="80">
        <v>0</v>
      </c>
      <c r="T40" s="86">
        <v>0</v>
      </c>
    </row>
    <row r="41" spans="1:20" ht="12" customHeight="1" x14ac:dyDescent="0.2">
      <c r="A41" s="460"/>
      <c r="B41" s="75" t="s">
        <v>591</v>
      </c>
      <c r="C41" s="79">
        <f t="shared" si="4"/>
        <v>6</v>
      </c>
      <c r="D41" s="80">
        <f t="shared" si="37"/>
        <v>2</v>
      </c>
      <c r="E41" s="80">
        <f t="shared" si="38"/>
        <v>4</v>
      </c>
      <c r="F41" s="80">
        <f t="shared" si="5"/>
        <v>5</v>
      </c>
      <c r="G41" s="80">
        <f t="shared" si="39"/>
        <v>1</v>
      </c>
      <c r="H41" s="80">
        <f t="shared" si="39"/>
        <v>4</v>
      </c>
      <c r="I41" s="80">
        <f t="shared" si="40"/>
        <v>1</v>
      </c>
      <c r="J41" s="80">
        <v>0</v>
      </c>
      <c r="K41" s="80">
        <v>1</v>
      </c>
      <c r="L41" s="80">
        <f t="shared" si="41"/>
        <v>4</v>
      </c>
      <c r="M41" s="80">
        <v>1</v>
      </c>
      <c r="N41" s="80">
        <v>3</v>
      </c>
      <c r="O41" s="80">
        <f t="shared" si="42"/>
        <v>0</v>
      </c>
      <c r="P41" s="80">
        <v>0</v>
      </c>
      <c r="Q41" s="80">
        <v>0</v>
      </c>
      <c r="R41" s="80">
        <f t="shared" si="43"/>
        <v>1</v>
      </c>
      <c r="S41" s="80">
        <v>1</v>
      </c>
      <c r="T41" s="86">
        <v>0</v>
      </c>
    </row>
    <row r="42" spans="1:20" ht="12" customHeight="1" x14ac:dyDescent="0.2">
      <c r="A42" s="460"/>
      <c r="B42" s="75" t="s">
        <v>592</v>
      </c>
      <c r="C42" s="79">
        <f t="shared" si="4"/>
        <v>0</v>
      </c>
      <c r="D42" s="80">
        <f t="shared" si="37"/>
        <v>0</v>
      </c>
      <c r="E42" s="80">
        <f t="shared" si="38"/>
        <v>0</v>
      </c>
      <c r="F42" s="80">
        <f t="shared" si="5"/>
        <v>0</v>
      </c>
      <c r="G42" s="80">
        <f t="shared" si="39"/>
        <v>0</v>
      </c>
      <c r="H42" s="80">
        <f t="shared" si="39"/>
        <v>0</v>
      </c>
      <c r="I42" s="80">
        <f t="shared" si="40"/>
        <v>0</v>
      </c>
      <c r="J42" s="80">
        <v>0</v>
      </c>
      <c r="K42" s="80">
        <v>0</v>
      </c>
      <c r="L42" s="80">
        <f t="shared" si="41"/>
        <v>0</v>
      </c>
      <c r="M42" s="80">
        <v>0</v>
      </c>
      <c r="N42" s="80">
        <v>0</v>
      </c>
      <c r="O42" s="80">
        <f t="shared" si="42"/>
        <v>0</v>
      </c>
      <c r="P42" s="80">
        <v>0</v>
      </c>
      <c r="Q42" s="80">
        <v>0</v>
      </c>
      <c r="R42" s="80">
        <f t="shared" si="43"/>
        <v>0</v>
      </c>
      <c r="S42" s="80">
        <v>0</v>
      </c>
      <c r="T42" s="86">
        <v>0</v>
      </c>
    </row>
    <row r="43" spans="1:20" ht="12" customHeight="1" x14ac:dyDescent="0.2">
      <c r="A43" s="460"/>
      <c r="B43" s="75" t="s">
        <v>593</v>
      </c>
      <c r="C43" s="79">
        <f t="shared" si="4"/>
        <v>3</v>
      </c>
      <c r="D43" s="80">
        <f t="shared" si="37"/>
        <v>3</v>
      </c>
      <c r="E43" s="80">
        <f t="shared" si="38"/>
        <v>0</v>
      </c>
      <c r="F43" s="80">
        <f t="shared" si="5"/>
        <v>2</v>
      </c>
      <c r="G43" s="80">
        <f t="shared" si="39"/>
        <v>2</v>
      </c>
      <c r="H43" s="80">
        <f t="shared" si="39"/>
        <v>0</v>
      </c>
      <c r="I43" s="80">
        <f t="shared" si="40"/>
        <v>0</v>
      </c>
      <c r="J43" s="80">
        <v>0</v>
      </c>
      <c r="K43" s="80">
        <v>0</v>
      </c>
      <c r="L43" s="80">
        <f t="shared" si="41"/>
        <v>2</v>
      </c>
      <c r="M43" s="80">
        <v>2</v>
      </c>
      <c r="N43" s="80">
        <v>0</v>
      </c>
      <c r="O43" s="80">
        <f t="shared" si="42"/>
        <v>1</v>
      </c>
      <c r="P43" s="80">
        <v>1</v>
      </c>
      <c r="Q43" s="80">
        <v>0</v>
      </c>
      <c r="R43" s="80">
        <f t="shared" si="43"/>
        <v>0</v>
      </c>
      <c r="S43" s="80">
        <v>0</v>
      </c>
      <c r="T43" s="86">
        <v>0</v>
      </c>
    </row>
    <row r="44" spans="1:20" ht="12" customHeight="1" x14ac:dyDescent="0.2">
      <c r="A44" s="461"/>
      <c r="B44" s="87" t="s">
        <v>218</v>
      </c>
      <c r="C44" s="88">
        <f t="shared" si="4"/>
        <v>1</v>
      </c>
      <c r="D44" s="89">
        <f t="shared" si="37"/>
        <v>1</v>
      </c>
      <c r="E44" s="89">
        <f t="shared" si="38"/>
        <v>0</v>
      </c>
      <c r="F44" s="89">
        <f t="shared" si="5"/>
        <v>1</v>
      </c>
      <c r="G44" s="89">
        <f t="shared" si="39"/>
        <v>1</v>
      </c>
      <c r="H44" s="89">
        <f t="shared" si="39"/>
        <v>0</v>
      </c>
      <c r="I44" s="89">
        <f t="shared" si="40"/>
        <v>1</v>
      </c>
      <c r="J44" s="89">
        <v>1</v>
      </c>
      <c r="K44" s="89">
        <v>0</v>
      </c>
      <c r="L44" s="89">
        <f t="shared" si="41"/>
        <v>0</v>
      </c>
      <c r="M44" s="89">
        <v>0</v>
      </c>
      <c r="N44" s="89">
        <v>0</v>
      </c>
      <c r="O44" s="89">
        <f t="shared" si="42"/>
        <v>0</v>
      </c>
      <c r="P44" s="89">
        <v>0</v>
      </c>
      <c r="Q44" s="89">
        <v>0</v>
      </c>
      <c r="R44" s="89">
        <f t="shared" si="43"/>
        <v>0</v>
      </c>
      <c r="S44" s="89">
        <v>0</v>
      </c>
      <c r="T44" s="356">
        <v>0</v>
      </c>
    </row>
    <row r="45" spans="1:20" ht="12" customHeight="1" x14ac:dyDescent="0.2">
      <c r="A45" s="459" t="s">
        <v>125</v>
      </c>
      <c r="B45" s="75" t="s">
        <v>122</v>
      </c>
      <c r="C45" s="94">
        <f t="shared" si="4"/>
        <v>15</v>
      </c>
      <c r="D45" s="93">
        <f>SUM(D46:D52)</f>
        <v>4</v>
      </c>
      <c r="E45" s="93">
        <f>SUM(E46:E52)</f>
        <v>11</v>
      </c>
      <c r="F45" s="93">
        <f t="shared" si="5"/>
        <v>10</v>
      </c>
      <c r="G45" s="93">
        <f t="shared" ref="G45:T45" si="44">SUM(G46:G52)</f>
        <v>3</v>
      </c>
      <c r="H45" s="93">
        <f t="shared" si="44"/>
        <v>7</v>
      </c>
      <c r="I45" s="93">
        <f t="shared" si="44"/>
        <v>4</v>
      </c>
      <c r="J45" s="93">
        <f t="shared" si="44"/>
        <v>3</v>
      </c>
      <c r="K45" s="93">
        <f t="shared" si="44"/>
        <v>1</v>
      </c>
      <c r="L45" s="93">
        <f t="shared" si="44"/>
        <v>6</v>
      </c>
      <c r="M45" s="93">
        <f t="shared" si="44"/>
        <v>0</v>
      </c>
      <c r="N45" s="93">
        <f t="shared" si="44"/>
        <v>6</v>
      </c>
      <c r="O45" s="93">
        <f t="shared" si="44"/>
        <v>2</v>
      </c>
      <c r="P45" s="93">
        <f t="shared" si="44"/>
        <v>0</v>
      </c>
      <c r="Q45" s="93">
        <f t="shared" si="44"/>
        <v>2</v>
      </c>
      <c r="R45" s="93">
        <f t="shared" si="44"/>
        <v>3</v>
      </c>
      <c r="S45" s="93">
        <f t="shared" si="44"/>
        <v>1</v>
      </c>
      <c r="T45" s="95">
        <f t="shared" si="44"/>
        <v>2</v>
      </c>
    </row>
    <row r="46" spans="1:20" ht="12" customHeight="1" x14ac:dyDescent="0.2">
      <c r="A46" s="460"/>
      <c r="B46" s="75" t="s">
        <v>130</v>
      </c>
      <c r="C46" s="94">
        <f t="shared" si="4"/>
        <v>1</v>
      </c>
      <c r="D46" s="93">
        <f t="shared" ref="D46:D52" si="45">J46+M46+P46+S46</f>
        <v>1</v>
      </c>
      <c r="E46" s="93">
        <f t="shared" ref="E46:E52" si="46">H46+Q46+T46</f>
        <v>0</v>
      </c>
      <c r="F46" s="93">
        <f t="shared" si="5"/>
        <v>1</v>
      </c>
      <c r="G46" s="93">
        <f t="shared" ref="G46:H52" si="47">J46+M46</f>
        <v>1</v>
      </c>
      <c r="H46" s="93">
        <f t="shared" si="47"/>
        <v>0</v>
      </c>
      <c r="I46" s="93">
        <f t="shared" ref="I46:I52" si="48">SUM(J46:K46)</f>
        <v>1</v>
      </c>
      <c r="J46" s="80">
        <v>1</v>
      </c>
      <c r="K46" s="80">
        <v>0</v>
      </c>
      <c r="L46" s="80">
        <f t="shared" ref="L46:L52" si="49">SUM(M46:N46)</f>
        <v>0</v>
      </c>
      <c r="M46" s="80">
        <v>0</v>
      </c>
      <c r="N46" s="80">
        <v>0</v>
      </c>
      <c r="O46" s="80">
        <f t="shared" ref="O46:O52" si="50">SUM(P46:Q46)</f>
        <v>0</v>
      </c>
      <c r="P46" s="80">
        <v>0</v>
      </c>
      <c r="Q46" s="80">
        <v>0</v>
      </c>
      <c r="R46" s="80">
        <f t="shared" ref="R46:R52" si="51">SUM(S46:T46)</f>
        <v>0</v>
      </c>
      <c r="S46" s="80">
        <v>0</v>
      </c>
      <c r="T46" s="86">
        <v>0</v>
      </c>
    </row>
    <row r="47" spans="1:20" ht="12" customHeight="1" x14ac:dyDescent="0.2">
      <c r="A47" s="460"/>
      <c r="B47" s="75" t="s">
        <v>589</v>
      </c>
      <c r="C47" s="94">
        <f t="shared" si="4"/>
        <v>7</v>
      </c>
      <c r="D47" s="93">
        <f t="shared" si="45"/>
        <v>0</v>
      </c>
      <c r="E47" s="93">
        <f t="shared" si="46"/>
        <v>7</v>
      </c>
      <c r="F47" s="93">
        <f t="shared" si="5"/>
        <v>4</v>
      </c>
      <c r="G47" s="93">
        <f t="shared" si="47"/>
        <v>0</v>
      </c>
      <c r="H47" s="93">
        <f t="shared" si="47"/>
        <v>4</v>
      </c>
      <c r="I47" s="93">
        <f t="shared" si="48"/>
        <v>1</v>
      </c>
      <c r="J47" s="80">
        <v>0</v>
      </c>
      <c r="K47" s="80">
        <v>1</v>
      </c>
      <c r="L47" s="80">
        <f t="shared" si="49"/>
        <v>3</v>
      </c>
      <c r="M47" s="80">
        <v>0</v>
      </c>
      <c r="N47" s="80">
        <v>3</v>
      </c>
      <c r="O47" s="80">
        <f t="shared" si="50"/>
        <v>2</v>
      </c>
      <c r="P47" s="80">
        <v>0</v>
      </c>
      <c r="Q47" s="80">
        <v>2</v>
      </c>
      <c r="R47" s="80">
        <f t="shared" si="51"/>
        <v>1</v>
      </c>
      <c r="S47" s="80">
        <v>0</v>
      </c>
      <c r="T47" s="86">
        <v>1</v>
      </c>
    </row>
    <row r="48" spans="1:20" ht="12" customHeight="1" x14ac:dyDescent="0.2">
      <c r="A48" s="460"/>
      <c r="B48" s="75" t="s">
        <v>590</v>
      </c>
      <c r="C48" s="94">
        <f t="shared" si="4"/>
        <v>0</v>
      </c>
      <c r="D48" s="93">
        <f t="shared" si="45"/>
        <v>0</v>
      </c>
      <c r="E48" s="93">
        <f t="shared" si="46"/>
        <v>0</v>
      </c>
      <c r="F48" s="93">
        <f t="shared" si="5"/>
        <v>0</v>
      </c>
      <c r="G48" s="93">
        <f t="shared" si="47"/>
        <v>0</v>
      </c>
      <c r="H48" s="93">
        <f t="shared" si="47"/>
        <v>0</v>
      </c>
      <c r="I48" s="93">
        <f t="shared" si="48"/>
        <v>0</v>
      </c>
      <c r="J48" s="80">
        <v>0</v>
      </c>
      <c r="K48" s="80">
        <v>0</v>
      </c>
      <c r="L48" s="80">
        <f t="shared" si="49"/>
        <v>0</v>
      </c>
      <c r="M48" s="80">
        <v>0</v>
      </c>
      <c r="N48" s="80">
        <v>0</v>
      </c>
      <c r="O48" s="80">
        <f t="shared" si="50"/>
        <v>0</v>
      </c>
      <c r="P48" s="80">
        <v>0</v>
      </c>
      <c r="Q48" s="80">
        <v>0</v>
      </c>
      <c r="R48" s="80">
        <f t="shared" si="51"/>
        <v>0</v>
      </c>
      <c r="S48" s="80">
        <v>0</v>
      </c>
      <c r="T48" s="86">
        <v>0</v>
      </c>
    </row>
    <row r="49" spans="1:20" ht="12" customHeight="1" x14ac:dyDescent="0.2">
      <c r="A49" s="460"/>
      <c r="B49" s="75" t="s">
        <v>591</v>
      </c>
      <c r="C49" s="94">
        <f t="shared" si="4"/>
        <v>3</v>
      </c>
      <c r="D49" s="93">
        <f t="shared" si="45"/>
        <v>0</v>
      </c>
      <c r="E49" s="93">
        <f t="shared" si="46"/>
        <v>3</v>
      </c>
      <c r="F49" s="93">
        <f t="shared" si="5"/>
        <v>2</v>
      </c>
      <c r="G49" s="93">
        <f t="shared" si="47"/>
        <v>0</v>
      </c>
      <c r="H49" s="93">
        <f t="shared" si="47"/>
        <v>2</v>
      </c>
      <c r="I49" s="93">
        <f t="shared" si="48"/>
        <v>0</v>
      </c>
      <c r="J49" s="80">
        <v>0</v>
      </c>
      <c r="K49" s="80">
        <v>0</v>
      </c>
      <c r="L49" s="80">
        <f t="shared" si="49"/>
        <v>2</v>
      </c>
      <c r="M49" s="80">
        <v>0</v>
      </c>
      <c r="N49" s="80">
        <v>2</v>
      </c>
      <c r="O49" s="80">
        <f t="shared" si="50"/>
        <v>0</v>
      </c>
      <c r="P49" s="80">
        <v>0</v>
      </c>
      <c r="Q49" s="80">
        <v>0</v>
      </c>
      <c r="R49" s="80">
        <f t="shared" si="51"/>
        <v>1</v>
      </c>
      <c r="S49" s="80">
        <v>0</v>
      </c>
      <c r="T49" s="86">
        <v>1</v>
      </c>
    </row>
    <row r="50" spans="1:20" ht="12" customHeight="1" x14ac:dyDescent="0.2">
      <c r="A50" s="460"/>
      <c r="B50" s="75" t="s">
        <v>592</v>
      </c>
      <c r="C50" s="94">
        <f t="shared" si="4"/>
        <v>0</v>
      </c>
      <c r="D50" s="93">
        <f t="shared" si="45"/>
        <v>0</v>
      </c>
      <c r="E50" s="93">
        <f t="shared" si="46"/>
        <v>0</v>
      </c>
      <c r="F50" s="93">
        <f t="shared" si="5"/>
        <v>0</v>
      </c>
      <c r="G50" s="93">
        <f t="shared" si="47"/>
        <v>0</v>
      </c>
      <c r="H50" s="93">
        <f t="shared" si="47"/>
        <v>0</v>
      </c>
      <c r="I50" s="93">
        <f t="shared" si="48"/>
        <v>0</v>
      </c>
      <c r="J50" s="80">
        <v>0</v>
      </c>
      <c r="K50" s="80">
        <v>0</v>
      </c>
      <c r="L50" s="80">
        <f t="shared" si="49"/>
        <v>0</v>
      </c>
      <c r="M50" s="80">
        <v>0</v>
      </c>
      <c r="N50" s="80">
        <v>0</v>
      </c>
      <c r="O50" s="80">
        <f t="shared" si="50"/>
        <v>0</v>
      </c>
      <c r="P50" s="80">
        <v>0</v>
      </c>
      <c r="Q50" s="80">
        <v>0</v>
      </c>
      <c r="R50" s="80">
        <f t="shared" si="51"/>
        <v>0</v>
      </c>
      <c r="S50" s="80">
        <v>0</v>
      </c>
      <c r="T50" s="86">
        <v>0</v>
      </c>
    </row>
    <row r="51" spans="1:20" ht="12" customHeight="1" x14ac:dyDescent="0.2">
      <c r="A51" s="460"/>
      <c r="B51" s="75" t="s">
        <v>593</v>
      </c>
      <c r="C51" s="94">
        <f t="shared" si="4"/>
        <v>1</v>
      </c>
      <c r="D51" s="93">
        <f t="shared" si="45"/>
        <v>0</v>
      </c>
      <c r="E51" s="93">
        <f t="shared" si="46"/>
        <v>1</v>
      </c>
      <c r="F51" s="93">
        <f t="shared" si="5"/>
        <v>1</v>
      </c>
      <c r="G51" s="93">
        <f t="shared" si="47"/>
        <v>0</v>
      </c>
      <c r="H51" s="93">
        <f t="shared" si="47"/>
        <v>1</v>
      </c>
      <c r="I51" s="93">
        <f t="shared" si="48"/>
        <v>0</v>
      </c>
      <c r="J51" s="80">
        <v>0</v>
      </c>
      <c r="K51" s="80">
        <v>0</v>
      </c>
      <c r="L51" s="80">
        <f t="shared" si="49"/>
        <v>1</v>
      </c>
      <c r="M51" s="80">
        <v>0</v>
      </c>
      <c r="N51" s="80">
        <v>1</v>
      </c>
      <c r="O51" s="80">
        <f t="shared" si="50"/>
        <v>0</v>
      </c>
      <c r="P51" s="80">
        <v>0</v>
      </c>
      <c r="Q51" s="80">
        <v>0</v>
      </c>
      <c r="R51" s="80">
        <f t="shared" si="51"/>
        <v>0</v>
      </c>
      <c r="S51" s="80">
        <v>0</v>
      </c>
      <c r="T51" s="86">
        <v>0</v>
      </c>
    </row>
    <row r="52" spans="1:20" ht="12" customHeight="1" x14ac:dyDescent="0.2">
      <c r="A52" s="461"/>
      <c r="B52" s="87" t="s">
        <v>218</v>
      </c>
      <c r="C52" s="96">
        <f t="shared" si="4"/>
        <v>3</v>
      </c>
      <c r="D52" s="97">
        <f t="shared" si="45"/>
        <v>3</v>
      </c>
      <c r="E52" s="97">
        <f t="shared" si="46"/>
        <v>0</v>
      </c>
      <c r="F52" s="97">
        <f t="shared" si="5"/>
        <v>2</v>
      </c>
      <c r="G52" s="97">
        <f t="shared" si="47"/>
        <v>2</v>
      </c>
      <c r="H52" s="97">
        <f t="shared" si="47"/>
        <v>0</v>
      </c>
      <c r="I52" s="97">
        <f t="shared" si="48"/>
        <v>2</v>
      </c>
      <c r="J52" s="89">
        <v>2</v>
      </c>
      <c r="K52" s="89">
        <v>0</v>
      </c>
      <c r="L52" s="89">
        <f t="shared" si="49"/>
        <v>0</v>
      </c>
      <c r="M52" s="89">
        <v>0</v>
      </c>
      <c r="N52" s="89">
        <v>0</v>
      </c>
      <c r="O52" s="89">
        <f t="shared" si="50"/>
        <v>0</v>
      </c>
      <c r="P52" s="89">
        <v>0</v>
      </c>
      <c r="Q52" s="89">
        <v>0</v>
      </c>
      <c r="R52" s="89">
        <f t="shared" si="51"/>
        <v>1</v>
      </c>
      <c r="S52" s="89">
        <v>1</v>
      </c>
      <c r="T52" s="356">
        <v>0</v>
      </c>
    </row>
    <row r="53" spans="1:20" ht="12" customHeight="1" x14ac:dyDescent="0.2">
      <c r="A53" s="459" t="s">
        <v>124</v>
      </c>
      <c r="B53" s="75" t="s">
        <v>122</v>
      </c>
      <c r="C53" s="94">
        <f t="shared" si="4"/>
        <v>3</v>
      </c>
      <c r="D53" s="93">
        <f>SUM(D54:D60)</f>
        <v>0</v>
      </c>
      <c r="E53" s="93">
        <f>SUM(E54:E60)</f>
        <v>3</v>
      </c>
      <c r="F53" s="93">
        <f t="shared" si="5"/>
        <v>2</v>
      </c>
      <c r="G53" s="93">
        <f t="shared" ref="G53:T53" si="52">SUM(G54:G60)</f>
        <v>0</v>
      </c>
      <c r="H53" s="93">
        <f t="shared" si="52"/>
        <v>2</v>
      </c>
      <c r="I53" s="93">
        <f t="shared" si="52"/>
        <v>0</v>
      </c>
      <c r="J53" s="93">
        <f t="shared" si="52"/>
        <v>0</v>
      </c>
      <c r="K53" s="93">
        <f t="shared" si="52"/>
        <v>0</v>
      </c>
      <c r="L53" s="93">
        <f t="shared" si="52"/>
        <v>2</v>
      </c>
      <c r="M53" s="93">
        <f t="shared" si="52"/>
        <v>0</v>
      </c>
      <c r="N53" s="93">
        <f t="shared" si="52"/>
        <v>2</v>
      </c>
      <c r="O53" s="93">
        <f t="shared" si="52"/>
        <v>0</v>
      </c>
      <c r="P53" s="93">
        <f t="shared" si="52"/>
        <v>0</v>
      </c>
      <c r="Q53" s="93">
        <f t="shared" si="52"/>
        <v>0</v>
      </c>
      <c r="R53" s="93">
        <f t="shared" si="52"/>
        <v>1</v>
      </c>
      <c r="S53" s="93">
        <f t="shared" si="52"/>
        <v>0</v>
      </c>
      <c r="T53" s="95">
        <f t="shared" si="52"/>
        <v>1</v>
      </c>
    </row>
    <row r="54" spans="1:20" ht="12" customHeight="1" x14ac:dyDescent="0.2">
      <c r="A54" s="460"/>
      <c r="B54" s="75" t="s">
        <v>130</v>
      </c>
      <c r="C54" s="94">
        <f t="shared" si="4"/>
        <v>0</v>
      </c>
      <c r="D54" s="93">
        <f t="shared" ref="D54:D60" si="53">J54+M54+P54+S54</f>
        <v>0</v>
      </c>
      <c r="E54" s="93">
        <f t="shared" ref="E54:E60" si="54">H54+Q54+T54</f>
        <v>0</v>
      </c>
      <c r="F54" s="93">
        <f t="shared" si="5"/>
        <v>0</v>
      </c>
      <c r="G54" s="93">
        <f t="shared" ref="G54:H60" si="55">J54+M54</f>
        <v>0</v>
      </c>
      <c r="H54" s="93">
        <f t="shared" si="55"/>
        <v>0</v>
      </c>
      <c r="I54" s="93">
        <f t="shared" ref="I54:I60" si="56">SUM(J54:K54)</f>
        <v>0</v>
      </c>
      <c r="J54" s="80">
        <v>0</v>
      </c>
      <c r="K54" s="80">
        <v>0</v>
      </c>
      <c r="L54" s="80">
        <f t="shared" ref="L54:L60" si="57">SUM(M54:N54)</f>
        <v>0</v>
      </c>
      <c r="M54" s="80">
        <v>0</v>
      </c>
      <c r="N54" s="80">
        <v>0</v>
      </c>
      <c r="O54" s="80">
        <f t="shared" ref="O54:O60" si="58">SUM(P54:Q54)</f>
        <v>0</v>
      </c>
      <c r="P54" s="80">
        <v>0</v>
      </c>
      <c r="Q54" s="80">
        <v>0</v>
      </c>
      <c r="R54" s="80">
        <f t="shared" ref="R54:R60" si="59">SUM(S54:T54)</f>
        <v>0</v>
      </c>
      <c r="S54" s="80">
        <v>0</v>
      </c>
      <c r="T54" s="86">
        <v>0</v>
      </c>
    </row>
    <row r="55" spans="1:20" ht="12" customHeight="1" x14ac:dyDescent="0.2">
      <c r="A55" s="460"/>
      <c r="B55" s="75" t="s">
        <v>589</v>
      </c>
      <c r="C55" s="94">
        <f t="shared" si="4"/>
        <v>2</v>
      </c>
      <c r="D55" s="93">
        <f t="shared" si="53"/>
        <v>0</v>
      </c>
      <c r="E55" s="93">
        <f t="shared" si="54"/>
        <v>2</v>
      </c>
      <c r="F55" s="93">
        <f t="shared" si="5"/>
        <v>1</v>
      </c>
      <c r="G55" s="93">
        <f t="shared" si="55"/>
        <v>0</v>
      </c>
      <c r="H55" s="93">
        <f t="shared" si="55"/>
        <v>1</v>
      </c>
      <c r="I55" s="93">
        <f t="shared" si="56"/>
        <v>0</v>
      </c>
      <c r="J55" s="80">
        <v>0</v>
      </c>
      <c r="K55" s="80">
        <v>0</v>
      </c>
      <c r="L55" s="80">
        <f t="shared" si="57"/>
        <v>1</v>
      </c>
      <c r="M55" s="80">
        <v>0</v>
      </c>
      <c r="N55" s="80">
        <v>1</v>
      </c>
      <c r="O55" s="80">
        <f t="shared" si="58"/>
        <v>0</v>
      </c>
      <c r="P55" s="80">
        <v>0</v>
      </c>
      <c r="Q55" s="80">
        <v>0</v>
      </c>
      <c r="R55" s="80">
        <f t="shared" si="59"/>
        <v>1</v>
      </c>
      <c r="S55" s="80">
        <v>0</v>
      </c>
      <c r="T55" s="86">
        <v>1</v>
      </c>
    </row>
    <row r="56" spans="1:20" ht="12" customHeight="1" x14ac:dyDescent="0.2">
      <c r="A56" s="460"/>
      <c r="B56" s="75" t="s">
        <v>590</v>
      </c>
      <c r="C56" s="94">
        <f t="shared" si="4"/>
        <v>0</v>
      </c>
      <c r="D56" s="93">
        <f t="shared" si="53"/>
        <v>0</v>
      </c>
      <c r="E56" s="93">
        <f t="shared" si="54"/>
        <v>0</v>
      </c>
      <c r="F56" s="93">
        <f t="shared" si="5"/>
        <v>0</v>
      </c>
      <c r="G56" s="93">
        <f t="shared" si="55"/>
        <v>0</v>
      </c>
      <c r="H56" s="93">
        <f t="shared" si="55"/>
        <v>0</v>
      </c>
      <c r="I56" s="93">
        <f t="shared" si="56"/>
        <v>0</v>
      </c>
      <c r="J56" s="80">
        <v>0</v>
      </c>
      <c r="K56" s="80">
        <v>0</v>
      </c>
      <c r="L56" s="80">
        <f t="shared" si="57"/>
        <v>0</v>
      </c>
      <c r="M56" s="80">
        <v>0</v>
      </c>
      <c r="N56" s="80">
        <v>0</v>
      </c>
      <c r="O56" s="80">
        <f t="shared" si="58"/>
        <v>0</v>
      </c>
      <c r="P56" s="80">
        <v>0</v>
      </c>
      <c r="Q56" s="80">
        <v>0</v>
      </c>
      <c r="R56" s="80">
        <f t="shared" si="59"/>
        <v>0</v>
      </c>
      <c r="S56" s="80">
        <v>0</v>
      </c>
      <c r="T56" s="86">
        <v>0</v>
      </c>
    </row>
    <row r="57" spans="1:20" ht="12" customHeight="1" x14ac:dyDescent="0.2">
      <c r="A57" s="460"/>
      <c r="B57" s="75" t="s">
        <v>591</v>
      </c>
      <c r="C57" s="94">
        <f t="shared" si="4"/>
        <v>1</v>
      </c>
      <c r="D57" s="93">
        <f t="shared" si="53"/>
        <v>0</v>
      </c>
      <c r="E57" s="93">
        <f t="shared" si="54"/>
        <v>1</v>
      </c>
      <c r="F57" s="93">
        <f t="shared" si="5"/>
        <v>1</v>
      </c>
      <c r="G57" s="93">
        <f t="shared" si="55"/>
        <v>0</v>
      </c>
      <c r="H57" s="93">
        <f t="shared" si="55"/>
        <v>1</v>
      </c>
      <c r="I57" s="93">
        <f t="shared" si="56"/>
        <v>0</v>
      </c>
      <c r="J57" s="80">
        <v>0</v>
      </c>
      <c r="K57" s="80">
        <v>0</v>
      </c>
      <c r="L57" s="80">
        <f t="shared" si="57"/>
        <v>1</v>
      </c>
      <c r="M57" s="80">
        <v>0</v>
      </c>
      <c r="N57" s="80">
        <v>1</v>
      </c>
      <c r="O57" s="80">
        <f t="shared" si="58"/>
        <v>0</v>
      </c>
      <c r="P57" s="80">
        <v>0</v>
      </c>
      <c r="Q57" s="80">
        <v>0</v>
      </c>
      <c r="R57" s="80">
        <f t="shared" si="59"/>
        <v>0</v>
      </c>
      <c r="S57" s="80">
        <v>0</v>
      </c>
      <c r="T57" s="86">
        <v>0</v>
      </c>
    </row>
    <row r="58" spans="1:20" ht="12" customHeight="1" x14ac:dyDescent="0.2">
      <c r="A58" s="460"/>
      <c r="B58" s="75" t="s">
        <v>368</v>
      </c>
      <c r="C58" s="94">
        <f t="shared" si="4"/>
        <v>0</v>
      </c>
      <c r="D58" s="93">
        <f t="shared" si="53"/>
        <v>0</v>
      </c>
      <c r="E58" s="93">
        <f t="shared" si="54"/>
        <v>0</v>
      </c>
      <c r="F58" s="93">
        <f t="shared" si="5"/>
        <v>0</v>
      </c>
      <c r="G58" s="93">
        <f t="shared" si="55"/>
        <v>0</v>
      </c>
      <c r="H58" s="93">
        <f t="shared" si="55"/>
        <v>0</v>
      </c>
      <c r="I58" s="93">
        <f t="shared" si="56"/>
        <v>0</v>
      </c>
      <c r="J58" s="80">
        <v>0</v>
      </c>
      <c r="K58" s="80">
        <v>0</v>
      </c>
      <c r="L58" s="80">
        <f t="shared" si="57"/>
        <v>0</v>
      </c>
      <c r="M58" s="80">
        <v>0</v>
      </c>
      <c r="N58" s="80">
        <v>0</v>
      </c>
      <c r="O58" s="80">
        <f t="shared" si="58"/>
        <v>0</v>
      </c>
      <c r="P58" s="80">
        <v>0</v>
      </c>
      <c r="Q58" s="80">
        <v>0</v>
      </c>
      <c r="R58" s="80">
        <f t="shared" si="59"/>
        <v>0</v>
      </c>
      <c r="S58" s="80">
        <v>0</v>
      </c>
      <c r="T58" s="86">
        <v>0</v>
      </c>
    </row>
    <row r="59" spans="1:20" ht="12" customHeight="1" x14ac:dyDescent="0.2">
      <c r="A59" s="460"/>
      <c r="B59" s="75" t="s">
        <v>369</v>
      </c>
      <c r="C59" s="94">
        <f t="shared" si="4"/>
        <v>0</v>
      </c>
      <c r="D59" s="93">
        <f t="shared" si="53"/>
        <v>0</v>
      </c>
      <c r="E59" s="93">
        <f t="shared" si="54"/>
        <v>0</v>
      </c>
      <c r="F59" s="93">
        <f t="shared" si="5"/>
        <v>0</v>
      </c>
      <c r="G59" s="93">
        <f t="shared" si="55"/>
        <v>0</v>
      </c>
      <c r="H59" s="93">
        <f t="shared" si="55"/>
        <v>0</v>
      </c>
      <c r="I59" s="93">
        <f t="shared" si="56"/>
        <v>0</v>
      </c>
      <c r="J59" s="80">
        <v>0</v>
      </c>
      <c r="K59" s="80">
        <v>0</v>
      </c>
      <c r="L59" s="80">
        <f t="shared" si="57"/>
        <v>0</v>
      </c>
      <c r="M59" s="80">
        <v>0</v>
      </c>
      <c r="N59" s="80">
        <v>0</v>
      </c>
      <c r="O59" s="80">
        <f t="shared" si="58"/>
        <v>0</v>
      </c>
      <c r="P59" s="80">
        <v>0</v>
      </c>
      <c r="Q59" s="80">
        <v>0</v>
      </c>
      <c r="R59" s="80">
        <f t="shared" si="59"/>
        <v>0</v>
      </c>
      <c r="S59" s="80">
        <v>0</v>
      </c>
      <c r="T59" s="86">
        <v>0</v>
      </c>
    </row>
    <row r="60" spans="1:20" ht="12" customHeight="1" x14ac:dyDescent="0.2">
      <c r="A60" s="461"/>
      <c r="B60" s="87" t="s">
        <v>218</v>
      </c>
      <c r="C60" s="96">
        <f t="shared" si="4"/>
        <v>0</v>
      </c>
      <c r="D60" s="97">
        <f t="shared" si="53"/>
        <v>0</v>
      </c>
      <c r="E60" s="97">
        <f t="shared" si="54"/>
        <v>0</v>
      </c>
      <c r="F60" s="97">
        <f t="shared" si="5"/>
        <v>0</v>
      </c>
      <c r="G60" s="97">
        <f t="shared" si="55"/>
        <v>0</v>
      </c>
      <c r="H60" s="97">
        <f t="shared" si="55"/>
        <v>0</v>
      </c>
      <c r="I60" s="97">
        <f t="shared" si="56"/>
        <v>0</v>
      </c>
      <c r="J60" s="89">
        <v>0</v>
      </c>
      <c r="K60" s="89">
        <v>0</v>
      </c>
      <c r="L60" s="89">
        <f t="shared" si="57"/>
        <v>0</v>
      </c>
      <c r="M60" s="89">
        <v>0</v>
      </c>
      <c r="N60" s="89">
        <v>0</v>
      </c>
      <c r="O60" s="89">
        <f t="shared" si="58"/>
        <v>0</v>
      </c>
      <c r="P60" s="89">
        <v>0</v>
      </c>
      <c r="Q60" s="89">
        <v>0</v>
      </c>
      <c r="R60" s="89">
        <f t="shared" si="59"/>
        <v>0</v>
      </c>
      <c r="S60" s="89">
        <v>0</v>
      </c>
      <c r="T60" s="356">
        <v>0</v>
      </c>
    </row>
    <row r="61" spans="1:20" ht="12" customHeight="1" x14ac:dyDescent="0.2">
      <c r="A61" s="459" t="s">
        <v>132</v>
      </c>
      <c r="B61" s="75" t="s">
        <v>122</v>
      </c>
      <c r="C61" s="94">
        <f t="shared" si="4"/>
        <v>13</v>
      </c>
      <c r="D61" s="93">
        <f>SUM(D62:D68)</f>
        <v>3</v>
      </c>
      <c r="E61" s="93">
        <f>SUM(E62:E68)</f>
        <v>10</v>
      </c>
      <c r="F61" s="93">
        <f t="shared" si="5"/>
        <v>9</v>
      </c>
      <c r="G61" s="93">
        <f t="shared" ref="G61:T61" si="60">SUM(G62:G68)</f>
        <v>2</v>
      </c>
      <c r="H61" s="93">
        <f t="shared" si="60"/>
        <v>7</v>
      </c>
      <c r="I61" s="93">
        <f t="shared" si="60"/>
        <v>4</v>
      </c>
      <c r="J61" s="93">
        <f t="shared" si="60"/>
        <v>1</v>
      </c>
      <c r="K61" s="93">
        <f t="shared" si="60"/>
        <v>3</v>
      </c>
      <c r="L61" s="93">
        <f t="shared" si="60"/>
        <v>5</v>
      </c>
      <c r="M61" s="93">
        <f t="shared" si="60"/>
        <v>1</v>
      </c>
      <c r="N61" s="93">
        <f t="shared" si="60"/>
        <v>4</v>
      </c>
      <c r="O61" s="93">
        <f t="shared" si="60"/>
        <v>0</v>
      </c>
      <c r="P61" s="93">
        <f t="shared" si="60"/>
        <v>0</v>
      </c>
      <c r="Q61" s="93">
        <f t="shared" si="60"/>
        <v>0</v>
      </c>
      <c r="R61" s="93">
        <f t="shared" si="60"/>
        <v>4</v>
      </c>
      <c r="S61" s="93">
        <f t="shared" si="60"/>
        <v>1</v>
      </c>
      <c r="T61" s="95">
        <f t="shared" si="60"/>
        <v>3</v>
      </c>
    </row>
    <row r="62" spans="1:20" ht="12" customHeight="1" x14ac:dyDescent="0.2">
      <c r="A62" s="460"/>
      <c r="B62" s="75" t="s">
        <v>130</v>
      </c>
      <c r="C62" s="94">
        <f t="shared" si="4"/>
        <v>0</v>
      </c>
      <c r="D62" s="93">
        <f t="shared" ref="D62:D68" si="61">J62+M62+P62+S62</f>
        <v>0</v>
      </c>
      <c r="E62" s="93">
        <f t="shared" ref="E62:E68" si="62">H62+Q62+T62</f>
        <v>0</v>
      </c>
      <c r="F62" s="93">
        <f t="shared" si="5"/>
        <v>0</v>
      </c>
      <c r="G62" s="93">
        <f t="shared" ref="G62:H68" si="63">J62+M62</f>
        <v>0</v>
      </c>
      <c r="H62" s="93">
        <f t="shared" si="63"/>
        <v>0</v>
      </c>
      <c r="I62" s="93">
        <f t="shared" ref="I62:I68" si="64">SUM(J62:K62)</f>
        <v>0</v>
      </c>
      <c r="J62" s="80">
        <v>0</v>
      </c>
      <c r="K62" s="80">
        <v>0</v>
      </c>
      <c r="L62" s="80">
        <f t="shared" ref="L62:L68" si="65">SUM(M62:N62)</f>
        <v>0</v>
      </c>
      <c r="M62" s="80">
        <v>0</v>
      </c>
      <c r="N62" s="80">
        <v>0</v>
      </c>
      <c r="O62" s="80">
        <f t="shared" ref="O62:O68" si="66">SUM(P62:Q62)</f>
        <v>0</v>
      </c>
      <c r="P62" s="80">
        <v>0</v>
      </c>
      <c r="Q62" s="80">
        <v>0</v>
      </c>
      <c r="R62" s="80">
        <f t="shared" ref="R62:R68" si="67">SUM(S62:T62)</f>
        <v>0</v>
      </c>
      <c r="S62" s="80">
        <v>0</v>
      </c>
      <c r="T62" s="86">
        <v>0</v>
      </c>
    </row>
    <row r="63" spans="1:20" ht="12" customHeight="1" x14ac:dyDescent="0.2">
      <c r="A63" s="460"/>
      <c r="B63" s="75" t="s">
        <v>589</v>
      </c>
      <c r="C63" s="94">
        <f t="shared" si="4"/>
        <v>3</v>
      </c>
      <c r="D63" s="93">
        <f t="shared" si="61"/>
        <v>0</v>
      </c>
      <c r="E63" s="93">
        <f t="shared" si="62"/>
        <v>3</v>
      </c>
      <c r="F63" s="93">
        <f t="shared" si="5"/>
        <v>3</v>
      </c>
      <c r="G63" s="93">
        <f t="shared" si="63"/>
        <v>0</v>
      </c>
      <c r="H63" s="93">
        <f t="shared" si="63"/>
        <v>3</v>
      </c>
      <c r="I63" s="93">
        <f t="shared" si="64"/>
        <v>2</v>
      </c>
      <c r="J63" s="80">
        <v>0</v>
      </c>
      <c r="K63" s="80">
        <v>2</v>
      </c>
      <c r="L63" s="80">
        <f t="shared" si="65"/>
        <v>1</v>
      </c>
      <c r="M63" s="80">
        <v>0</v>
      </c>
      <c r="N63" s="80">
        <v>1</v>
      </c>
      <c r="O63" s="80">
        <f t="shared" si="66"/>
        <v>0</v>
      </c>
      <c r="P63" s="80">
        <v>0</v>
      </c>
      <c r="Q63" s="80">
        <v>0</v>
      </c>
      <c r="R63" s="80">
        <f t="shared" si="67"/>
        <v>0</v>
      </c>
      <c r="S63" s="80">
        <v>0</v>
      </c>
      <c r="T63" s="86">
        <v>0</v>
      </c>
    </row>
    <row r="64" spans="1:20" ht="12" customHeight="1" x14ac:dyDescent="0.2">
      <c r="A64" s="460"/>
      <c r="B64" s="75" t="s">
        <v>349</v>
      </c>
      <c r="C64" s="94">
        <f t="shared" si="4"/>
        <v>4</v>
      </c>
      <c r="D64" s="93">
        <f t="shared" si="61"/>
        <v>1</v>
      </c>
      <c r="E64" s="93">
        <f t="shared" si="62"/>
        <v>3</v>
      </c>
      <c r="F64" s="93">
        <f t="shared" si="5"/>
        <v>1</v>
      </c>
      <c r="G64" s="93">
        <f t="shared" si="63"/>
        <v>1</v>
      </c>
      <c r="H64" s="93">
        <f t="shared" si="63"/>
        <v>0</v>
      </c>
      <c r="I64" s="93">
        <f t="shared" si="64"/>
        <v>1</v>
      </c>
      <c r="J64" s="80">
        <v>1</v>
      </c>
      <c r="K64" s="80">
        <v>0</v>
      </c>
      <c r="L64" s="80">
        <f t="shared" si="65"/>
        <v>0</v>
      </c>
      <c r="M64" s="80">
        <v>0</v>
      </c>
      <c r="N64" s="80">
        <v>0</v>
      </c>
      <c r="O64" s="80">
        <f t="shared" si="66"/>
        <v>0</v>
      </c>
      <c r="P64" s="80">
        <v>0</v>
      </c>
      <c r="Q64" s="80">
        <v>0</v>
      </c>
      <c r="R64" s="80">
        <f t="shared" si="67"/>
        <v>3</v>
      </c>
      <c r="S64" s="80">
        <v>0</v>
      </c>
      <c r="T64" s="86">
        <v>3</v>
      </c>
    </row>
    <row r="65" spans="1:20" ht="12" customHeight="1" x14ac:dyDescent="0.2">
      <c r="A65" s="460"/>
      <c r="B65" s="75" t="s">
        <v>350</v>
      </c>
      <c r="C65" s="94">
        <f t="shared" si="4"/>
        <v>3</v>
      </c>
      <c r="D65" s="93">
        <f t="shared" si="61"/>
        <v>0</v>
      </c>
      <c r="E65" s="93">
        <f t="shared" si="62"/>
        <v>3</v>
      </c>
      <c r="F65" s="93">
        <f t="shared" si="5"/>
        <v>3</v>
      </c>
      <c r="G65" s="93">
        <f t="shared" si="63"/>
        <v>0</v>
      </c>
      <c r="H65" s="93">
        <f t="shared" si="63"/>
        <v>3</v>
      </c>
      <c r="I65" s="93">
        <f t="shared" si="64"/>
        <v>1</v>
      </c>
      <c r="J65" s="80">
        <v>0</v>
      </c>
      <c r="K65" s="80">
        <v>1</v>
      </c>
      <c r="L65" s="80">
        <f t="shared" si="65"/>
        <v>2</v>
      </c>
      <c r="M65" s="80">
        <v>0</v>
      </c>
      <c r="N65" s="80">
        <v>2</v>
      </c>
      <c r="O65" s="80">
        <f t="shared" si="66"/>
        <v>0</v>
      </c>
      <c r="P65" s="80">
        <v>0</v>
      </c>
      <c r="Q65" s="80">
        <v>0</v>
      </c>
      <c r="R65" s="80">
        <f t="shared" si="67"/>
        <v>0</v>
      </c>
      <c r="S65" s="80">
        <v>0</v>
      </c>
      <c r="T65" s="86">
        <v>0</v>
      </c>
    </row>
    <row r="66" spans="1:20" ht="12" customHeight="1" x14ac:dyDescent="0.2">
      <c r="A66" s="460"/>
      <c r="B66" s="75" t="s">
        <v>368</v>
      </c>
      <c r="C66" s="94">
        <f t="shared" si="4"/>
        <v>0</v>
      </c>
      <c r="D66" s="93">
        <f t="shared" si="61"/>
        <v>0</v>
      </c>
      <c r="E66" s="93">
        <f t="shared" si="62"/>
        <v>0</v>
      </c>
      <c r="F66" s="93">
        <f t="shared" si="5"/>
        <v>0</v>
      </c>
      <c r="G66" s="93">
        <f t="shared" si="63"/>
        <v>0</v>
      </c>
      <c r="H66" s="93">
        <f t="shared" si="63"/>
        <v>0</v>
      </c>
      <c r="I66" s="93">
        <f t="shared" si="64"/>
        <v>0</v>
      </c>
      <c r="J66" s="80">
        <v>0</v>
      </c>
      <c r="K66" s="80">
        <v>0</v>
      </c>
      <c r="L66" s="80">
        <f t="shared" si="65"/>
        <v>0</v>
      </c>
      <c r="M66" s="80">
        <v>0</v>
      </c>
      <c r="N66" s="80">
        <v>0</v>
      </c>
      <c r="O66" s="80">
        <f t="shared" si="66"/>
        <v>0</v>
      </c>
      <c r="P66" s="80">
        <v>0</v>
      </c>
      <c r="Q66" s="80">
        <v>0</v>
      </c>
      <c r="R66" s="80">
        <f t="shared" si="67"/>
        <v>0</v>
      </c>
      <c r="S66" s="80">
        <v>0</v>
      </c>
      <c r="T66" s="86">
        <v>0</v>
      </c>
    </row>
    <row r="67" spans="1:20" ht="12" customHeight="1" x14ac:dyDescent="0.2">
      <c r="A67" s="460"/>
      <c r="B67" s="75" t="s">
        <v>369</v>
      </c>
      <c r="C67" s="94">
        <f t="shared" si="4"/>
        <v>0</v>
      </c>
      <c r="D67" s="93">
        <f t="shared" si="61"/>
        <v>0</v>
      </c>
      <c r="E67" s="93">
        <f t="shared" si="62"/>
        <v>0</v>
      </c>
      <c r="F67" s="93">
        <f t="shared" si="5"/>
        <v>0</v>
      </c>
      <c r="G67" s="93">
        <f t="shared" si="63"/>
        <v>0</v>
      </c>
      <c r="H67" s="93">
        <f t="shared" si="63"/>
        <v>0</v>
      </c>
      <c r="I67" s="93">
        <f t="shared" si="64"/>
        <v>0</v>
      </c>
      <c r="J67" s="80">
        <v>0</v>
      </c>
      <c r="K67" s="80">
        <v>0</v>
      </c>
      <c r="L67" s="80">
        <f t="shared" si="65"/>
        <v>0</v>
      </c>
      <c r="M67" s="80">
        <v>0</v>
      </c>
      <c r="N67" s="80">
        <v>0</v>
      </c>
      <c r="O67" s="80">
        <f t="shared" si="66"/>
        <v>0</v>
      </c>
      <c r="P67" s="80">
        <v>0</v>
      </c>
      <c r="Q67" s="80">
        <v>0</v>
      </c>
      <c r="R67" s="80">
        <f t="shared" si="67"/>
        <v>0</v>
      </c>
      <c r="S67" s="80">
        <v>0</v>
      </c>
      <c r="T67" s="86">
        <v>0</v>
      </c>
    </row>
    <row r="68" spans="1:20" ht="12" customHeight="1" x14ac:dyDescent="0.2">
      <c r="A68" s="461"/>
      <c r="B68" s="87" t="s">
        <v>218</v>
      </c>
      <c r="C68" s="96">
        <f t="shared" si="4"/>
        <v>3</v>
      </c>
      <c r="D68" s="97">
        <f t="shared" si="61"/>
        <v>2</v>
      </c>
      <c r="E68" s="97">
        <f t="shared" si="62"/>
        <v>1</v>
      </c>
      <c r="F68" s="97">
        <f t="shared" si="5"/>
        <v>2</v>
      </c>
      <c r="G68" s="97">
        <f t="shared" si="63"/>
        <v>1</v>
      </c>
      <c r="H68" s="97">
        <f t="shared" si="63"/>
        <v>1</v>
      </c>
      <c r="I68" s="97">
        <f t="shared" si="64"/>
        <v>0</v>
      </c>
      <c r="J68" s="89">
        <v>0</v>
      </c>
      <c r="K68" s="89">
        <v>0</v>
      </c>
      <c r="L68" s="89">
        <f t="shared" si="65"/>
        <v>2</v>
      </c>
      <c r="M68" s="89">
        <v>1</v>
      </c>
      <c r="N68" s="89">
        <v>1</v>
      </c>
      <c r="O68" s="89">
        <f t="shared" si="66"/>
        <v>0</v>
      </c>
      <c r="P68" s="89">
        <v>0</v>
      </c>
      <c r="Q68" s="89">
        <v>0</v>
      </c>
      <c r="R68" s="89">
        <f t="shared" si="67"/>
        <v>1</v>
      </c>
      <c r="S68" s="89">
        <v>1</v>
      </c>
      <c r="T68" s="356">
        <v>0</v>
      </c>
    </row>
    <row r="69" spans="1:20" ht="12" customHeight="1" x14ac:dyDescent="0.2">
      <c r="A69" s="459" t="s">
        <v>133</v>
      </c>
      <c r="B69" s="75" t="s">
        <v>122</v>
      </c>
      <c r="C69" s="94">
        <f t="shared" si="4"/>
        <v>7</v>
      </c>
      <c r="D69" s="93">
        <f>SUM(D70:D76)</f>
        <v>2</v>
      </c>
      <c r="E69" s="93">
        <f>SUM(E70:E76)</f>
        <v>5</v>
      </c>
      <c r="F69" s="93">
        <f t="shared" si="5"/>
        <v>2</v>
      </c>
      <c r="G69" s="93">
        <f t="shared" ref="G69:T69" si="68">SUM(G70:G76)</f>
        <v>0</v>
      </c>
      <c r="H69" s="93">
        <f t="shared" si="68"/>
        <v>2</v>
      </c>
      <c r="I69" s="93">
        <f t="shared" si="68"/>
        <v>1</v>
      </c>
      <c r="J69" s="93">
        <f t="shared" si="68"/>
        <v>0</v>
      </c>
      <c r="K69" s="93">
        <f t="shared" si="68"/>
        <v>1</v>
      </c>
      <c r="L69" s="93">
        <f t="shared" si="68"/>
        <v>1</v>
      </c>
      <c r="M69" s="93">
        <f t="shared" si="68"/>
        <v>0</v>
      </c>
      <c r="N69" s="93">
        <f t="shared" si="68"/>
        <v>1</v>
      </c>
      <c r="O69" s="93">
        <f t="shared" si="68"/>
        <v>1</v>
      </c>
      <c r="P69" s="93">
        <f t="shared" si="68"/>
        <v>1</v>
      </c>
      <c r="Q69" s="93">
        <f t="shared" si="68"/>
        <v>0</v>
      </c>
      <c r="R69" s="93">
        <f t="shared" si="68"/>
        <v>4</v>
      </c>
      <c r="S69" s="93">
        <f t="shared" si="68"/>
        <v>1</v>
      </c>
      <c r="T69" s="95">
        <f t="shared" si="68"/>
        <v>3</v>
      </c>
    </row>
    <row r="70" spans="1:20" ht="12" customHeight="1" x14ac:dyDescent="0.2">
      <c r="A70" s="460"/>
      <c r="B70" s="75" t="s">
        <v>130</v>
      </c>
      <c r="C70" s="94">
        <f t="shared" ref="C70:C92" si="69">SUM(D70:E70)</f>
        <v>0</v>
      </c>
      <c r="D70" s="93">
        <f t="shared" ref="D70:D76" si="70">J70+M70+P70+S70</f>
        <v>0</v>
      </c>
      <c r="E70" s="93">
        <f t="shared" ref="E70:E76" si="71">H70+Q70+T70</f>
        <v>0</v>
      </c>
      <c r="F70" s="93">
        <f t="shared" ref="F70:F92" si="72">SUM(G70:H70)</f>
        <v>0</v>
      </c>
      <c r="G70" s="93">
        <f t="shared" ref="G70:H76" si="73">J70+M70</f>
        <v>0</v>
      </c>
      <c r="H70" s="93">
        <f t="shared" si="73"/>
        <v>0</v>
      </c>
      <c r="I70" s="93">
        <f t="shared" ref="I70:I76" si="74">SUM(J70:K70)</f>
        <v>0</v>
      </c>
      <c r="J70" s="80">
        <v>0</v>
      </c>
      <c r="K70" s="80">
        <v>0</v>
      </c>
      <c r="L70" s="80">
        <f t="shared" ref="L70:L76" si="75">SUM(M70:N70)</f>
        <v>0</v>
      </c>
      <c r="M70" s="80">
        <v>0</v>
      </c>
      <c r="N70" s="80">
        <v>0</v>
      </c>
      <c r="O70" s="80">
        <f t="shared" ref="O70:O76" si="76">SUM(P70:Q70)</f>
        <v>0</v>
      </c>
      <c r="P70" s="80">
        <v>0</v>
      </c>
      <c r="Q70" s="80">
        <v>0</v>
      </c>
      <c r="R70" s="80">
        <f t="shared" ref="R70:R76" si="77">SUM(S70:T70)</f>
        <v>0</v>
      </c>
      <c r="S70" s="80">
        <v>0</v>
      </c>
      <c r="T70" s="86">
        <v>0</v>
      </c>
    </row>
    <row r="71" spans="1:20" ht="12" customHeight="1" x14ac:dyDescent="0.2">
      <c r="A71" s="460"/>
      <c r="B71" s="75" t="s">
        <v>589</v>
      </c>
      <c r="C71" s="94">
        <f t="shared" si="69"/>
        <v>0</v>
      </c>
      <c r="D71" s="93">
        <f t="shared" si="70"/>
        <v>0</v>
      </c>
      <c r="E71" s="93">
        <f t="shared" si="71"/>
        <v>0</v>
      </c>
      <c r="F71" s="93">
        <f t="shared" si="72"/>
        <v>0</v>
      </c>
      <c r="G71" s="93">
        <f t="shared" si="73"/>
        <v>0</v>
      </c>
      <c r="H71" s="93">
        <f t="shared" si="73"/>
        <v>0</v>
      </c>
      <c r="I71" s="93">
        <f t="shared" si="74"/>
        <v>0</v>
      </c>
      <c r="J71" s="80">
        <v>0</v>
      </c>
      <c r="K71" s="80">
        <v>0</v>
      </c>
      <c r="L71" s="80">
        <f t="shared" si="75"/>
        <v>0</v>
      </c>
      <c r="M71" s="80">
        <v>0</v>
      </c>
      <c r="N71" s="80">
        <v>0</v>
      </c>
      <c r="O71" s="80">
        <f t="shared" si="76"/>
        <v>0</v>
      </c>
      <c r="P71" s="80">
        <v>0</v>
      </c>
      <c r="Q71" s="80">
        <v>0</v>
      </c>
      <c r="R71" s="80">
        <f t="shared" si="77"/>
        <v>0</v>
      </c>
      <c r="S71" s="80">
        <v>0</v>
      </c>
      <c r="T71" s="86">
        <v>0</v>
      </c>
    </row>
    <row r="72" spans="1:20" ht="12" customHeight="1" x14ac:dyDescent="0.2">
      <c r="A72" s="460"/>
      <c r="B72" s="75" t="s">
        <v>590</v>
      </c>
      <c r="C72" s="94">
        <f t="shared" si="69"/>
        <v>3</v>
      </c>
      <c r="D72" s="93">
        <f t="shared" si="70"/>
        <v>0</v>
      </c>
      <c r="E72" s="93">
        <f t="shared" si="71"/>
        <v>3</v>
      </c>
      <c r="F72" s="93">
        <f t="shared" si="72"/>
        <v>1</v>
      </c>
      <c r="G72" s="93">
        <f t="shared" si="73"/>
        <v>0</v>
      </c>
      <c r="H72" s="93">
        <f t="shared" si="73"/>
        <v>1</v>
      </c>
      <c r="I72" s="93">
        <f t="shared" si="74"/>
        <v>1</v>
      </c>
      <c r="J72" s="80">
        <v>0</v>
      </c>
      <c r="K72" s="80">
        <v>1</v>
      </c>
      <c r="L72" s="80">
        <f t="shared" si="75"/>
        <v>0</v>
      </c>
      <c r="M72" s="80">
        <v>0</v>
      </c>
      <c r="N72" s="80">
        <v>0</v>
      </c>
      <c r="O72" s="80">
        <f t="shared" si="76"/>
        <v>0</v>
      </c>
      <c r="P72" s="80">
        <v>0</v>
      </c>
      <c r="Q72" s="80">
        <v>0</v>
      </c>
      <c r="R72" s="80">
        <f t="shared" si="77"/>
        <v>2</v>
      </c>
      <c r="S72" s="80">
        <v>0</v>
      </c>
      <c r="T72" s="86">
        <v>2</v>
      </c>
    </row>
    <row r="73" spans="1:20" ht="12" customHeight="1" x14ac:dyDescent="0.2">
      <c r="A73" s="460"/>
      <c r="B73" s="75" t="s">
        <v>591</v>
      </c>
      <c r="C73" s="94">
        <f t="shared" si="69"/>
        <v>2</v>
      </c>
      <c r="D73" s="93">
        <f t="shared" si="70"/>
        <v>0</v>
      </c>
      <c r="E73" s="93">
        <f t="shared" si="71"/>
        <v>2</v>
      </c>
      <c r="F73" s="93">
        <f t="shared" si="72"/>
        <v>1</v>
      </c>
      <c r="G73" s="93">
        <f t="shared" si="73"/>
        <v>0</v>
      </c>
      <c r="H73" s="93">
        <f t="shared" si="73"/>
        <v>1</v>
      </c>
      <c r="I73" s="93">
        <f t="shared" si="74"/>
        <v>0</v>
      </c>
      <c r="J73" s="80">
        <v>0</v>
      </c>
      <c r="K73" s="80">
        <v>0</v>
      </c>
      <c r="L73" s="80">
        <f t="shared" si="75"/>
        <v>1</v>
      </c>
      <c r="M73" s="80">
        <v>0</v>
      </c>
      <c r="N73" s="80">
        <v>1</v>
      </c>
      <c r="O73" s="80">
        <f t="shared" si="76"/>
        <v>0</v>
      </c>
      <c r="P73" s="80">
        <v>0</v>
      </c>
      <c r="Q73" s="80">
        <v>0</v>
      </c>
      <c r="R73" s="80">
        <f t="shared" si="77"/>
        <v>1</v>
      </c>
      <c r="S73" s="80">
        <v>0</v>
      </c>
      <c r="T73" s="86">
        <v>1</v>
      </c>
    </row>
    <row r="74" spans="1:20" ht="12" customHeight="1" x14ac:dyDescent="0.2">
      <c r="A74" s="460"/>
      <c r="B74" s="75" t="s">
        <v>592</v>
      </c>
      <c r="C74" s="94">
        <f t="shared" si="69"/>
        <v>0</v>
      </c>
      <c r="D74" s="93">
        <f t="shared" si="70"/>
        <v>0</v>
      </c>
      <c r="E74" s="93">
        <f t="shared" si="71"/>
        <v>0</v>
      </c>
      <c r="F74" s="93">
        <f t="shared" si="72"/>
        <v>0</v>
      </c>
      <c r="G74" s="93">
        <f t="shared" si="73"/>
        <v>0</v>
      </c>
      <c r="H74" s="93">
        <f t="shared" si="73"/>
        <v>0</v>
      </c>
      <c r="I74" s="93">
        <f t="shared" si="74"/>
        <v>0</v>
      </c>
      <c r="J74" s="80">
        <v>0</v>
      </c>
      <c r="K74" s="80">
        <v>0</v>
      </c>
      <c r="L74" s="80">
        <f t="shared" si="75"/>
        <v>0</v>
      </c>
      <c r="M74" s="80">
        <v>0</v>
      </c>
      <c r="N74" s="80">
        <v>0</v>
      </c>
      <c r="O74" s="80">
        <f t="shared" si="76"/>
        <v>0</v>
      </c>
      <c r="P74" s="80">
        <v>0</v>
      </c>
      <c r="Q74" s="80">
        <v>0</v>
      </c>
      <c r="R74" s="80">
        <f t="shared" si="77"/>
        <v>0</v>
      </c>
      <c r="S74" s="80">
        <v>0</v>
      </c>
      <c r="T74" s="86">
        <v>0</v>
      </c>
    </row>
    <row r="75" spans="1:20" ht="12" customHeight="1" x14ac:dyDescent="0.2">
      <c r="A75" s="460"/>
      <c r="B75" s="75" t="s">
        <v>369</v>
      </c>
      <c r="C75" s="94">
        <f t="shared" si="69"/>
        <v>0</v>
      </c>
      <c r="D75" s="93">
        <f t="shared" si="70"/>
        <v>0</v>
      </c>
      <c r="E75" s="93">
        <f t="shared" si="71"/>
        <v>0</v>
      </c>
      <c r="F75" s="93">
        <f t="shared" si="72"/>
        <v>0</v>
      </c>
      <c r="G75" s="93">
        <f t="shared" si="73"/>
        <v>0</v>
      </c>
      <c r="H75" s="93">
        <f t="shared" si="73"/>
        <v>0</v>
      </c>
      <c r="I75" s="93">
        <f t="shared" si="74"/>
        <v>0</v>
      </c>
      <c r="J75" s="80">
        <v>0</v>
      </c>
      <c r="K75" s="80">
        <v>0</v>
      </c>
      <c r="L75" s="80">
        <f t="shared" si="75"/>
        <v>0</v>
      </c>
      <c r="M75" s="80">
        <v>0</v>
      </c>
      <c r="N75" s="80">
        <v>0</v>
      </c>
      <c r="O75" s="80">
        <f t="shared" si="76"/>
        <v>0</v>
      </c>
      <c r="P75" s="80">
        <v>0</v>
      </c>
      <c r="Q75" s="80">
        <v>0</v>
      </c>
      <c r="R75" s="80">
        <f t="shared" si="77"/>
        <v>0</v>
      </c>
      <c r="S75" s="80">
        <v>0</v>
      </c>
      <c r="T75" s="86">
        <v>0</v>
      </c>
    </row>
    <row r="76" spans="1:20" ht="12" customHeight="1" x14ac:dyDescent="0.2">
      <c r="A76" s="461"/>
      <c r="B76" s="87" t="s">
        <v>218</v>
      </c>
      <c r="C76" s="96">
        <f t="shared" si="69"/>
        <v>2</v>
      </c>
      <c r="D76" s="97">
        <f t="shared" si="70"/>
        <v>2</v>
      </c>
      <c r="E76" s="97">
        <f t="shared" si="71"/>
        <v>0</v>
      </c>
      <c r="F76" s="97">
        <f t="shared" si="72"/>
        <v>0</v>
      </c>
      <c r="G76" s="97">
        <f t="shared" si="73"/>
        <v>0</v>
      </c>
      <c r="H76" s="97">
        <f t="shared" si="73"/>
        <v>0</v>
      </c>
      <c r="I76" s="97">
        <f t="shared" si="74"/>
        <v>0</v>
      </c>
      <c r="J76" s="89">
        <v>0</v>
      </c>
      <c r="K76" s="89">
        <v>0</v>
      </c>
      <c r="L76" s="89">
        <f t="shared" si="75"/>
        <v>0</v>
      </c>
      <c r="M76" s="89">
        <v>0</v>
      </c>
      <c r="N76" s="89">
        <v>0</v>
      </c>
      <c r="O76" s="89">
        <f t="shared" si="76"/>
        <v>1</v>
      </c>
      <c r="P76" s="89">
        <v>1</v>
      </c>
      <c r="Q76" s="89">
        <v>0</v>
      </c>
      <c r="R76" s="89">
        <f t="shared" si="77"/>
        <v>1</v>
      </c>
      <c r="S76" s="89">
        <v>1</v>
      </c>
      <c r="T76" s="356">
        <v>0</v>
      </c>
    </row>
    <row r="77" spans="1:20" ht="12" customHeight="1" x14ac:dyDescent="0.2">
      <c r="A77" s="459" t="s">
        <v>220</v>
      </c>
      <c r="B77" s="75" t="s">
        <v>122</v>
      </c>
      <c r="C77" s="94">
        <f t="shared" si="69"/>
        <v>4</v>
      </c>
      <c r="D77" s="93">
        <f>SUM(D78:D84)</f>
        <v>0</v>
      </c>
      <c r="E77" s="93">
        <f>SUM(E78:E84)</f>
        <v>4</v>
      </c>
      <c r="F77" s="93">
        <f t="shared" si="72"/>
        <v>1</v>
      </c>
      <c r="G77" s="93">
        <f t="shared" ref="G77:T77" si="78">SUM(G78:G84)</f>
        <v>0</v>
      </c>
      <c r="H77" s="93">
        <f t="shared" si="78"/>
        <v>1</v>
      </c>
      <c r="I77" s="93">
        <f t="shared" si="78"/>
        <v>0</v>
      </c>
      <c r="J77" s="93">
        <f t="shared" si="78"/>
        <v>0</v>
      </c>
      <c r="K77" s="93">
        <f t="shared" si="78"/>
        <v>0</v>
      </c>
      <c r="L77" s="93">
        <f t="shared" si="78"/>
        <v>1</v>
      </c>
      <c r="M77" s="93">
        <f t="shared" si="78"/>
        <v>0</v>
      </c>
      <c r="N77" s="93">
        <f t="shared" si="78"/>
        <v>1</v>
      </c>
      <c r="O77" s="93">
        <f t="shared" si="78"/>
        <v>0</v>
      </c>
      <c r="P77" s="93">
        <f t="shared" si="78"/>
        <v>0</v>
      </c>
      <c r="Q77" s="93">
        <f t="shared" si="78"/>
        <v>0</v>
      </c>
      <c r="R77" s="93">
        <f t="shared" si="78"/>
        <v>3</v>
      </c>
      <c r="S77" s="93">
        <f t="shared" si="78"/>
        <v>0</v>
      </c>
      <c r="T77" s="95">
        <f t="shared" si="78"/>
        <v>3</v>
      </c>
    </row>
    <row r="78" spans="1:20" ht="12" customHeight="1" x14ac:dyDescent="0.2">
      <c r="A78" s="459"/>
      <c r="B78" s="75" t="s">
        <v>130</v>
      </c>
      <c r="C78" s="94">
        <f t="shared" si="69"/>
        <v>0</v>
      </c>
      <c r="D78" s="93">
        <f t="shared" ref="D78:D84" si="79">J78+M78+P78+S78</f>
        <v>0</v>
      </c>
      <c r="E78" s="93">
        <f t="shared" ref="E78:E84" si="80">H78+Q78+T78</f>
        <v>0</v>
      </c>
      <c r="F78" s="93">
        <f t="shared" si="72"/>
        <v>0</v>
      </c>
      <c r="G78" s="93">
        <f t="shared" ref="G78:H84" si="81">J78+M78</f>
        <v>0</v>
      </c>
      <c r="H78" s="93">
        <f t="shared" si="81"/>
        <v>0</v>
      </c>
      <c r="I78" s="93">
        <f t="shared" ref="I78:I84" si="82">SUM(J78:K78)</f>
        <v>0</v>
      </c>
      <c r="J78" s="80">
        <v>0</v>
      </c>
      <c r="K78" s="80">
        <v>0</v>
      </c>
      <c r="L78" s="80">
        <f t="shared" ref="L78:L84" si="83">SUM(M78:N78)</f>
        <v>0</v>
      </c>
      <c r="M78" s="80">
        <v>0</v>
      </c>
      <c r="N78" s="80">
        <v>0</v>
      </c>
      <c r="O78" s="80">
        <f t="shared" ref="O78:O84" si="84">SUM(P78:Q78)</f>
        <v>0</v>
      </c>
      <c r="P78" s="80">
        <v>0</v>
      </c>
      <c r="Q78" s="80">
        <v>0</v>
      </c>
      <c r="R78" s="80">
        <f t="shared" ref="R78:R84" si="85">SUM(S78:T78)</f>
        <v>0</v>
      </c>
      <c r="S78" s="80">
        <v>0</v>
      </c>
      <c r="T78" s="86">
        <v>0</v>
      </c>
    </row>
    <row r="79" spans="1:20" ht="12" customHeight="1" x14ac:dyDescent="0.2">
      <c r="A79" s="459"/>
      <c r="B79" s="75" t="s">
        <v>589</v>
      </c>
      <c r="C79" s="94">
        <f t="shared" si="69"/>
        <v>2</v>
      </c>
      <c r="D79" s="93">
        <f t="shared" si="79"/>
        <v>0</v>
      </c>
      <c r="E79" s="93">
        <f t="shared" si="80"/>
        <v>2</v>
      </c>
      <c r="F79" s="93">
        <f t="shared" si="72"/>
        <v>1</v>
      </c>
      <c r="G79" s="93">
        <f t="shared" si="81"/>
        <v>0</v>
      </c>
      <c r="H79" s="93">
        <f t="shared" si="81"/>
        <v>1</v>
      </c>
      <c r="I79" s="93">
        <f t="shared" si="82"/>
        <v>0</v>
      </c>
      <c r="J79" s="80">
        <v>0</v>
      </c>
      <c r="K79" s="80">
        <v>0</v>
      </c>
      <c r="L79" s="80">
        <f t="shared" si="83"/>
        <v>1</v>
      </c>
      <c r="M79" s="80">
        <v>0</v>
      </c>
      <c r="N79" s="80">
        <v>1</v>
      </c>
      <c r="O79" s="80">
        <f t="shared" si="84"/>
        <v>0</v>
      </c>
      <c r="P79" s="80">
        <v>0</v>
      </c>
      <c r="Q79" s="80">
        <v>0</v>
      </c>
      <c r="R79" s="80">
        <f t="shared" si="85"/>
        <v>1</v>
      </c>
      <c r="S79" s="80">
        <v>0</v>
      </c>
      <c r="T79" s="86">
        <v>1</v>
      </c>
    </row>
    <row r="80" spans="1:20" ht="12" customHeight="1" x14ac:dyDescent="0.2">
      <c r="A80" s="459"/>
      <c r="B80" s="75" t="s">
        <v>590</v>
      </c>
      <c r="C80" s="94">
        <f t="shared" si="69"/>
        <v>0</v>
      </c>
      <c r="D80" s="93">
        <f t="shared" si="79"/>
        <v>0</v>
      </c>
      <c r="E80" s="93">
        <f t="shared" si="80"/>
        <v>0</v>
      </c>
      <c r="F80" s="93">
        <f t="shared" si="72"/>
        <v>0</v>
      </c>
      <c r="G80" s="93">
        <f t="shared" si="81"/>
        <v>0</v>
      </c>
      <c r="H80" s="93">
        <f t="shared" si="81"/>
        <v>0</v>
      </c>
      <c r="I80" s="93">
        <f t="shared" si="82"/>
        <v>0</v>
      </c>
      <c r="J80" s="80">
        <v>0</v>
      </c>
      <c r="K80" s="80">
        <v>0</v>
      </c>
      <c r="L80" s="80">
        <f t="shared" si="83"/>
        <v>0</v>
      </c>
      <c r="M80" s="80">
        <v>0</v>
      </c>
      <c r="N80" s="80">
        <v>0</v>
      </c>
      <c r="O80" s="80">
        <f t="shared" si="84"/>
        <v>0</v>
      </c>
      <c r="P80" s="80">
        <v>0</v>
      </c>
      <c r="Q80" s="80">
        <v>0</v>
      </c>
      <c r="R80" s="80">
        <f t="shared" si="85"/>
        <v>0</v>
      </c>
      <c r="S80" s="80">
        <v>0</v>
      </c>
      <c r="T80" s="86">
        <v>0</v>
      </c>
    </row>
    <row r="81" spans="1:20" ht="12" customHeight="1" x14ac:dyDescent="0.2">
      <c r="A81" s="459"/>
      <c r="B81" s="75" t="s">
        <v>591</v>
      </c>
      <c r="C81" s="94">
        <f t="shared" si="69"/>
        <v>2</v>
      </c>
      <c r="D81" s="93">
        <f t="shared" si="79"/>
        <v>0</v>
      </c>
      <c r="E81" s="93">
        <f t="shared" si="80"/>
        <v>2</v>
      </c>
      <c r="F81" s="93">
        <f t="shared" si="72"/>
        <v>0</v>
      </c>
      <c r="G81" s="93">
        <f t="shared" si="81"/>
        <v>0</v>
      </c>
      <c r="H81" s="93">
        <f t="shared" si="81"/>
        <v>0</v>
      </c>
      <c r="I81" s="93">
        <f t="shared" si="82"/>
        <v>0</v>
      </c>
      <c r="J81" s="80">
        <v>0</v>
      </c>
      <c r="K81" s="80">
        <v>0</v>
      </c>
      <c r="L81" s="80">
        <f t="shared" si="83"/>
        <v>0</v>
      </c>
      <c r="M81" s="80">
        <v>0</v>
      </c>
      <c r="N81" s="80">
        <v>0</v>
      </c>
      <c r="O81" s="80">
        <f t="shared" si="84"/>
        <v>0</v>
      </c>
      <c r="P81" s="80">
        <v>0</v>
      </c>
      <c r="Q81" s="80">
        <v>0</v>
      </c>
      <c r="R81" s="80">
        <f t="shared" si="85"/>
        <v>2</v>
      </c>
      <c r="S81" s="80">
        <v>0</v>
      </c>
      <c r="T81" s="86">
        <v>2</v>
      </c>
    </row>
    <row r="82" spans="1:20" ht="12" customHeight="1" x14ac:dyDescent="0.2">
      <c r="A82" s="459"/>
      <c r="B82" s="75" t="s">
        <v>592</v>
      </c>
      <c r="C82" s="94">
        <f t="shared" si="69"/>
        <v>0</v>
      </c>
      <c r="D82" s="93">
        <f t="shared" si="79"/>
        <v>0</v>
      </c>
      <c r="E82" s="93">
        <f t="shared" si="80"/>
        <v>0</v>
      </c>
      <c r="F82" s="93">
        <f t="shared" si="72"/>
        <v>0</v>
      </c>
      <c r="G82" s="93">
        <f t="shared" si="81"/>
        <v>0</v>
      </c>
      <c r="H82" s="93">
        <f t="shared" si="81"/>
        <v>0</v>
      </c>
      <c r="I82" s="93">
        <f t="shared" si="82"/>
        <v>0</v>
      </c>
      <c r="J82" s="80">
        <v>0</v>
      </c>
      <c r="K82" s="80">
        <v>0</v>
      </c>
      <c r="L82" s="80">
        <f t="shared" si="83"/>
        <v>0</v>
      </c>
      <c r="M82" s="80">
        <v>0</v>
      </c>
      <c r="N82" s="80">
        <v>0</v>
      </c>
      <c r="O82" s="80">
        <f t="shared" si="84"/>
        <v>0</v>
      </c>
      <c r="P82" s="80">
        <v>0</v>
      </c>
      <c r="Q82" s="80">
        <v>0</v>
      </c>
      <c r="R82" s="80">
        <f t="shared" si="85"/>
        <v>0</v>
      </c>
      <c r="S82" s="80">
        <v>0</v>
      </c>
      <c r="T82" s="86">
        <v>0</v>
      </c>
    </row>
    <row r="83" spans="1:20" ht="12" customHeight="1" x14ac:dyDescent="0.2">
      <c r="A83" s="459"/>
      <c r="B83" s="75" t="s">
        <v>593</v>
      </c>
      <c r="C83" s="94">
        <f t="shared" si="69"/>
        <v>0</v>
      </c>
      <c r="D83" s="93">
        <f t="shared" si="79"/>
        <v>0</v>
      </c>
      <c r="E83" s="93">
        <f t="shared" si="80"/>
        <v>0</v>
      </c>
      <c r="F83" s="93">
        <f t="shared" si="72"/>
        <v>0</v>
      </c>
      <c r="G83" s="93">
        <f t="shared" si="81"/>
        <v>0</v>
      </c>
      <c r="H83" s="93">
        <f t="shared" si="81"/>
        <v>0</v>
      </c>
      <c r="I83" s="93">
        <f t="shared" si="82"/>
        <v>0</v>
      </c>
      <c r="J83" s="80">
        <v>0</v>
      </c>
      <c r="K83" s="80">
        <v>0</v>
      </c>
      <c r="L83" s="80">
        <f t="shared" si="83"/>
        <v>0</v>
      </c>
      <c r="M83" s="80">
        <v>0</v>
      </c>
      <c r="N83" s="80">
        <v>0</v>
      </c>
      <c r="O83" s="80">
        <f t="shared" si="84"/>
        <v>0</v>
      </c>
      <c r="P83" s="80">
        <v>0</v>
      </c>
      <c r="Q83" s="80">
        <v>0</v>
      </c>
      <c r="R83" s="80">
        <f t="shared" si="85"/>
        <v>0</v>
      </c>
      <c r="S83" s="80">
        <v>0</v>
      </c>
      <c r="T83" s="86">
        <v>0</v>
      </c>
    </row>
    <row r="84" spans="1:20" ht="12" customHeight="1" x14ac:dyDescent="0.2">
      <c r="A84" s="462"/>
      <c r="B84" s="87" t="s">
        <v>218</v>
      </c>
      <c r="C84" s="96">
        <f t="shared" si="69"/>
        <v>0</v>
      </c>
      <c r="D84" s="97">
        <f t="shared" si="79"/>
        <v>0</v>
      </c>
      <c r="E84" s="97">
        <f t="shared" si="80"/>
        <v>0</v>
      </c>
      <c r="F84" s="97">
        <f t="shared" si="72"/>
        <v>0</v>
      </c>
      <c r="G84" s="97">
        <f t="shared" si="81"/>
        <v>0</v>
      </c>
      <c r="H84" s="97">
        <f t="shared" si="81"/>
        <v>0</v>
      </c>
      <c r="I84" s="97">
        <f t="shared" si="82"/>
        <v>0</v>
      </c>
      <c r="J84" s="89">
        <v>0</v>
      </c>
      <c r="K84" s="89">
        <v>0</v>
      </c>
      <c r="L84" s="89">
        <f t="shared" si="83"/>
        <v>0</v>
      </c>
      <c r="M84" s="89">
        <v>0</v>
      </c>
      <c r="N84" s="89">
        <v>0</v>
      </c>
      <c r="O84" s="89">
        <f t="shared" si="84"/>
        <v>0</v>
      </c>
      <c r="P84" s="89">
        <v>0</v>
      </c>
      <c r="Q84" s="89">
        <v>0</v>
      </c>
      <c r="R84" s="89">
        <f t="shared" si="85"/>
        <v>0</v>
      </c>
      <c r="S84" s="89">
        <v>0</v>
      </c>
      <c r="T84" s="356">
        <v>0</v>
      </c>
    </row>
    <row r="85" spans="1:20" ht="12" customHeight="1" x14ac:dyDescent="0.2">
      <c r="A85" s="463" t="s">
        <v>221</v>
      </c>
      <c r="B85" s="90" t="s">
        <v>122</v>
      </c>
      <c r="C85" s="94">
        <f t="shared" si="69"/>
        <v>0</v>
      </c>
      <c r="D85" s="93">
        <f>SUM(D86:D92)</f>
        <v>0</v>
      </c>
      <c r="E85" s="93">
        <f>SUM(E86:E92)</f>
        <v>0</v>
      </c>
      <c r="F85" s="93">
        <f t="shared" si="72"/>
        <v>0</v>
      </c>
      <c r="G85" s="93">
        <f t="shared" ref="G85:T85" si="86">SUM(G86:G92)</f>
        <v>0</v>
      </c>
      <c r="H85" s="93">
        <f t="shared" si="86"/>
        <v>0</v>
      </c>
      <c r="I85" s="93">
        <f t="shared" si="86"/>
        <v>0</v>
      </c>
      <c r="J85" s="93">
        <f t="shared" si="86"/>
        <v>0</v>
      </c>
      <c r="K85" s="93">
        <f t="shared" si="86"/>
        <v>0</v>
      </c>
      <c r="L85" s="93">
        <f t="shared" si="86"/>
        <v>0</v>
      </c>
      <c r="M85" s="93">
        <f t="shared" si="86"/>
        <v>0</v>
      </c>
      <c r="N85" s="93">
        <f t="shared" si="86"/>
        <v>0</v>
      </c>
      <c r="O85" s="93">
        <f t="shared" si="86"/>
        <v>0</v>
      </c>
      <c r="P85" s="93">
        <f t="shared" si="86"/>
        <v>0</v>
      </c>
      <c r="Q85" s="93">
        <f t="shared" si="86"/>
        <v>0</v>
      </c>
      <c r="R85" s="93">
        <f t="shared" si="86"/>
        <v>0</v>
      </c>
      <c r="S85" s="93">
        <f t="shared" si="86"/>
        <v>0</v>
      </c>
      <c r="T85" s="95">
        <f t="shared" si="86"/>
        <v>0</v>
      </c>
    </row>
    <row r="86" spans="1:20" ht="12" customHeight="1" x14ac:dyDescent="0.2">
      <c r="A86" s="464"/>
      <c r="B86" s="75" t="s">
        <v>130</v>
      </c>
      <c r="C86" s="94">
        <f t="shared" si="69"/>
        <v>0</v>
      </c>
      <c r="D86" s="93">
        <f t="shared" ref="D86:D92" si="87">J86+M86+P86+S86</f>
        <v>0</v>
      </c>
      <c r="E86" s="93">
        <f t="shared" ref="E86:E92" si="88">H86+Q86+T86</f>
        <v>0</v>
      </c>
      <c r="F86" s="93">
        <f t="shared" si="72"/>
        <v>0</v>
      </c>
      <c r="G86" s="93">
        <f t="shared" ref="G86:H92" si="89">J86+M86</f>
        <v>0</v>
      </c>
      <c r="H86" s="93">
        <f t="shared" si="89"/>
        <v>0</v>
      </c>
      <c r="I86" s="93">
        <f t="shared" ref="I86:I92" si="90">SUM(J86:K86)</f>
        <v>0</v>
      </c>
      <c r="J86" s="80">
        <v>0</v>
      </c>
      <c r="K86" s="80">
        <v>0</v>
      </c>
      <c r="L86" s="80">
        <f t="shared" ref="L86:L92" si="91">SUM(M86:N86)</f>
        <v>0</v>
      </c>
      <c r="M86" s="80">
        <v>0</v>
      </c>
      <c r="N86" s="80">
        <v>0</v>
      </c>
      <c r="O86" s="80">
        <f t="shared" ref="O86:O92" si="92">SUM(P86:Q86)</f>
        <v>0</v>
      </c>
      <c r="P86" s="80">
        <v>0</v>
      </c>
      <c r="Q86" s="80">
        <v>0</v>
      </c>
      <c r="R86" s="80">
        <f t="shared" ref="R86:R92" si="93">SUM(S86:T86)</f>
        <v>0</v>
      </c>
      <c r="S86" s="80">
        <v>0</v>
      </c>
      <c r="T86" s="86">
        <v>0</v>
      </c>
    </row>
    <row r="87" spans="1:20" ht="12" customHeight="1" x14ac:dyDescent="0.2">
      <c r="A87" s="464"/>
      <c r="B87" s="75" t="s">
        <v>589</v>
      </c>
      <c r="C87" s="94">
        <f t="shared" si="69"/>
        <v>0</v>
      </c>
      <c r="D87" s="93">
        <f t="shared" si="87"/>
        <v>0</v>
      </c>
      <c r="E87" s="93">
        <f t="shared" si="88"/>
        <v>0</v>
      </c>
      <c r="F87" s="93">
        <f t="shared" si="72"/>
        <v>0</v>
      </c>
      <c r="G87" s="93">
        <f t="shared" si="89"/>
        <v>0</v>
      </c>
      <c r="H87" s="93">
        <f t="shared" si="89"/>
        <v>0</v>
      </c>
      <c r="I87" s="93">
        <f t="shared" si="90"/>
        <v>0</v>
      </c>
      <c r="J87" s="80">
        <v>0</v>
      </c>
      <c r="K87" s="80">
        <v>0</v>
      </c>
      <c r="L87" s="80">
        <f t="shared" si="91"/>
        <v>0</v>
      </c>
      <c r="M87" s="80">
        <v>0</v>
      </c>
      <c r="N87" s="80">
        <v>0</v>
      </c>
      <c r="O87" s="80">
        <f t="shared" si="92"/>
        <v>0</v>
      </c>
      <c r="P87" s="80">
        <v>0</v>
      </c>
      <c r="Q87" s="80">
        <v>0</v>
      </c>
      <c r="R87" s="80">
        <f t="shared" si="93"/>
        <v>0</v>
      </c>
      <c r="S87" s="80">
        <v>0</v>
      </c>
      <c r="T87" s="86">
        <v>0</v>
      </c>
    </row>
    <row r="88" spans="1:20" ht="12" customHeight="1" x14ac:dyDescent="0.2">
      <c r="A88" s="464"/>
      <c r="B88" s="75" t="s">
        <v>590</v>
      </c>
      <c r="C88" s="94">
        <f t="shared" si="69"/>
        <v>0</v>
      </c>
      <c r="D88" s="93">
        <f t="shared" si="87"/>
        <v>0</v>
      </c>
      <c r="E88" s="93">
        <f t="shared" si="88"/>
        <v>0</v>
      </c>
      <c r="F88" s="93">
        <f t="shared" si="72"/>
        <v>0</v>
      </c>
      <c r="G88" s="93">
        <f t="shared" si="89"/>
        <v>0</v>
      </c>
      <c r="H88" s="93">
        <f t="shared" si="89"/>
        <v>0</v>
      </c>
      <c r="I88" s="93">
        <f t="shared" si="90"/>
        <v>0</v>
      </c>
      <c r="J88" s="80">
        <v>0</v>
      </c>
      <c r="K88" s="80">
        <v>0</v>
      </c>
      <c r="L88" s="80">
        <f t="shared" si="91"/>
        <v>0</v>
      </c>
      <c r="M88" s="80">
        <v>0</v>
      </c>
      <c r="N88" s="80">
        <v>0</v>
      </c>
      <c r="O88" s="80">
        <f t="shared" si="92"/>
        <v>0</v>
      </c>
      <c r="P88" s="80">
        <v>0</v>
      </c>
      <c r="Q88" s="80">
        <v>0</v>
      </c>
      <c r="R88" s="80">
        <f t="shared" si="93"/>
        <v>0</v>
      </c>
      <c r="S88" s="80">
        <v>0</v>
      </c>
      <c r="T88" s="86">
        <v>0</v>
      </c>
    </row>
    <row r="89" spans="1:20" ht="12" customHeight="1" x14ac:dyDescent="0.2">
      <c r="A89" s="464"/>
      <c r="B89" s="75" t="s">
        <v>591</v>
      </c>
      <c r="C89" s="94">
        <f t="shared" si="69"/>
        <v>0</v>
      </c>
      <c r="D89" s="93">
        <f t="shared" si="87"/>
        <v>0</v>
      </c>
      <c r="E89" s="93">
        <f t="shared" si="88"/>
        <v>0</v>
      </c>
      <c r="F89" s="93">
        <f t="shared" si="72"/>
        <v>0</v>
      </c>
      <c r="G89" s="93">
        <f t="shared" si="89"/>
        <v>0</v>
      </c>
      <c r="H89" s="93">
        <f t="shared" si="89"/>
        <v>0</v>
      </c>
      <c r="I89" s="93">
        <f t="shared" si="90"/>
        <v>0</v>
      </c>
      <c r="J89" s="80">
        <v>0</v>
      </c>
      <c r="K89" s="80">
        <v>0</v>
      </c>
      <c r="L89" s="80">
        <f t="shared" si="91"/>
        <v>0</v>
      </c>
      <c r="M89" s="80">
        <v>0</v>
      </c>
      <c r="N89" s="80">
        <v>0</v>
      </c>
      <c r="O89" s="80">
        <f t="shared" si="92"/>
        <v>0</v>
      </c>
      <c r="P89" s="80">
        <v>0</v>
      </c>
      <c r="Q89" s="80">
        <v>0</v>
      </c>
      <c r="R89" s="80">
        <f t="shared" si="93"/>
        <v>0</v>
      </c>
      <c r="S89" s="80">
        <v>0</v>
      </c>
      <c r="T89" s="86">
        <v>0</v>
      </c>
    </row>
    <row r="90" spans="1:20" ht="12" customHeight="1" x14ac:dyDescent="0.2">
      <c r="A90" s="464"/>
      <c r="B90" s="75" t="s">
        <v>592</v>
      </c>
      <c r="C90" s="94">
        <f t="shared" si="69"/>
        <v>0</v>
      </c>
      <c r="D90" s="93">
        <f t="shared" si="87"/>
        <v>0</v>
      </c>
      <c r="E90" s="93">
        <f t="shared" si="88"/>
        <v>0</v>
      </c>
      <c r="F90" s="93">
        <f t="shared" si="72"/>
        <v>0</v>
      </c>
      <c r="G90" s="93">
        <f t="shared" si="89"/>
        <v>0</v>
      </c>
      <c r="H90" s="93">
        <f t="shared" si="89"/>
        <v>0</v>
      </c>
      <c r="I90" s="93">
        <f t="shared" si="90"/>
        <v>0</v>
      </c>
      <c r="J90" s="80">
        <v>0</v>
      </c>
      <c r="K90" s="80">
        <v>0</v>
      </c>
      <c r="L90" s="80">
        <f t="shared" si="91"/>
        <v>0</v>
      </c>
      <c r="M90" s="80">
        <v>0</v>
      </c>
      <c r="N90" s="80">
        <v>0</v>
      </c>
      <c r="O90" s="80">
        <f t="shared" si="92"/>
        <v>0</v>
      </c>
      <c r="P90" s="80">
        <v>0</v>
      </c>
      <c r="Q90" s="80">
        <v>0</v>
      </c>
      <c r="R90" s="80">
        <f t="shared" si="93"/>
        <v>0</v>
      </c>
      <c r="S90" s="80">
        <v>0</v>
      </c>
      <c r="T90" s="86">
        <v>0</v>
      </c>
    </row>
    <row r="91" spans="1:20" ht="12" customHeight="1" x14ac:dyDescent="0.2">
      <c r="A91" s="464"/>
      <c r="B91" s="75" t="s">
        <v>593</v>
      </c>
      <c r="C91" s="94">
        <f t="shared" si="69"/>
        <v>0</v>
      </c>
      <c r="D91" s="93">
        <f t="shared" si="87"/>
        <v>0</v>
      </c>
      <c r="E91" s="93">
        <f t="shared" si="88"/>
        <v>0</v>
      </c>
      <c r="F91" s="93">
        <f t="shared" si="72"/>
        <v>0</v>
      </c>
      <c r="G91" s="93">
        <f t="shared" si="89"/>
        <v>0</v>
      </c>
      <c r="H91" s="93">
        <f t="shared" si="89"/>
        <v>0</v>
      </c>
      <c r="I91" s="93">
        <f t="shared" si="90"/>
        <v>0</v>
      </c>
      <c r="J91" s="80">
        <v>0</v>
      </c>
      <c r="K91" s="80">
        <v>0</v>
      </c>
      <c r="L91" s="80">
        <f t="shared" si="91"/>
        <v>0</v>
      </c>
      <c r="M91" s="80">
        <v>0</v>
      </c>
      <c r="N91" s="80">
        <v>0</v>
      </c>
      <c r="O91" s="80">
        <f t="shared" si="92"/>
        <v>0</v>
      </c>
      <c r="P91" s="80">
        <v>0</v>
      </c>
      <c r="Q91" s="80">
        <v>0</v>
      </c>
      <c r="R91" s="80">
        <f t="shared" si="93"/>
        <v>0</v>
      </c>
      <c r="S91" s="80">
        <v>0</v>
      </c>
      <c r="T91" s="86">
        <v>0</v>
      </c>
    </row>
    <row r="92" spans="1:20" ht="12" customHeight="1" thickBot="1" x14ac:dyDescent="0.25">
      <c r="A92" s="465"/>
      <c r="B92" s="91" t="s">
        <v>218</v>
      </c>
      <c r="C92" s="98">
        <f t="shared" si="69"/>
        <v>0</v>
      </c>
      <c r="D92" s="99">
        <f t="shared" si="87"/>
        <v>0</v>
      </c>
      <c r="E92" s="99">
        <f t="shared" si="88"/>
        <v>0</v>
      </c>
      <c r="F92" s="99">
        <f t="shared" si="72"/>
        <v>0</v>
      </c>
      <c r="G92" s="99">
        <f t="shared" si="89"/>
        <v>0</v>
      </c>
      <c r="H92" s="99">
        <f t="shared" si="89"/>
        <v>0</v>
      </c>
      <c r="I92" s="99">
        <f t="shared" si="90"/>
        <v>0</v>
      </c>
      <c r="J92" s="319">
        <v>0</v>
      </c>
      <c r="K92" s="319">
        <v>0</v>
      </c>
      <c r="L92" s="319">
        <f t="shared" si="91"/>
        <v>0</v>
      </c>
      <c r="M92" s="319">
        <v>0</v>
      </c>
      <c r="N92" s="319">
        <v>0</v>
      </c>
      <c r="O92" s="319">
        <f t="shared" si="92"/>
        <v>0</v>
      </c>
      <c r="P92" s="319">
        <v>0</v>
      </c>
      <c r="Q92" s="319">
        <v>0</v>
      </c>
      <c r="R92" s="319">
        <f t="shared" si="93"/>
        <v>0</v>
      </c>
      <c r="S92" s="319">
        <v>0</v>
      </c>
      <c r="T92" s="357">
        <v>0</v>
      </c>
    </row>
    <row r="95" spans="1:20" ht="21" customHeight="1" x14ac:dyDescent="0.2">
      <c r="I95" s="352"/>
      <c r="J95" s="358"/>
      <c r="K95" s="358"/>
      <c r="L95" s="358"/>
      <c r="M95" s="358"/>
      <c r="N95" s="358"/>
      <c r="O95" s="358"/>
      <c r="P95" s="358"/>
      <c r="Q95" s="358"/>
      <c r="R95" s="358"/>
      <c r="S95" s="358"/>
      <c r="T95" s="358"/>
    </row>
    <row r="96" spans="1:20" ht="21" customHeight="1" x14ac:dyDescent="0.2">
      <c r="I96" s="352"/>
      <c r="J96" s="358"/>
      <c r="K96" s="358"/>
      <c r="L96" s="358"/>
      <c r="M96" s="358"/>
      <c r="N96" s="358"/>
      <c r="O96" s="358"/>
      <c r="P96" s="358"/>
      <c r="Q96" s="358"/>
      <c r="R96" s="358"/>
      <c r="S96" s="358"/>
      <c r="T96" s="358"/>
    </row>
    <row r="97" spans="9:20" ht="21" customHeight="1" x14ac:dyDescent="0.2">
      <c r="I97" s="352"/>
      <c r="J97" s="358"/>
      <c r="K97" s="358"/>
      <c r="L97" s="358"/>
      <c r="M97" s="358"/>
      <c r="N97" s="358"/>
      <c r="O97" s="358"/>
      <c r="P97" s="358"/>
      <c r="Q97" s="358"/>
      <c r="R97" s="358"/>
      <c r="S97" s="358"/>
      <c r="T97" s="358"/>
    </row>
    <row r="98" spans="9:20" ht="21" customHeight="1" x14ac:dyDescent="0.2">
      <c r="I98" s="352"/>
      <c r="J98" s="358"/>
      <c r="K98" s="358"/>
      <c r="L98" s="358"/>
      <c r="M98" s="358"/>
      <c r="N98" s="358"/>
      <c r="O98" s="358"/>
      <c r="P98" s="358"/>
      <c r="Q98" s="358"/>
      <c r="R98" s="358"/>
      <c r="S98" s="358"/>
      <c r="T98" s="358"/>
    </row>
    <row r="99" spans="9:20" ht="21" customHeight="1" x14ac:dyDescent="0.2">
      <c r="I99" s="352"/>
      <c r="J99" s="358"/>
      <c r="K99" s="358"/>
      <c r="L99" s="358"/>
      <c r="M99" s="358"/>
      <c r="N99" s="358"/>
      <c r="O99" s="358"/>
      <c r="P99" s="358"/>
      <c r="Q99" s="358"/>
      <c r="R99" s="358"/>
      <c r="S99" s="358"/>
      <c r="T99" s="358"/>
    </row>
    <row r="100" spans="9:20" ht="21" customHeight="1" x14ac:dyDescent="0.2">
      <c r="I100" s="352"/>
      <c r="J100" s="358"/>
      <c r="K100" s="358"/>
      <c r="L100" s="358"/>
      <c r="M100" s="358"/>
      <c r="N100" s="358"/>
      <c r="O100" s="358"/>
      <c r="P100" s="358"/>
      <c r="Q100" s="358"/>
      <c r="R100" s="358"/>
      <c r="S100" s="358"/>
      <c r="T100" s="358"/>
    </row>
    <row r="101" spans="9:20" ht="21" customHeight="1" x14ac:dyDescent="0.2">
      <c r="I101" s="352"/>
      <c r="J101" s="358"/>
      <c r="K101" s="358"/>
      <c r="L101" s="358"/>
      <c r="M101" s="358"/>
      <c r="N101" s="358"/>
      <c r="O101" s="358"/>
      <c r="P101" s="358"/>
      <c r="Q101" s="358"/>
      <c r="R101" s="358"/>
      <c r="S101" s="358"/>
      <c r="T101" s="358"/>
    </row>
    <row r="102" spans="9:20" ht="21" customHeight="1" x14ac:dyDescent="0.2">
      <c r="I102" s="352"/>
      <c r="J102" s="358"/>
      <c r="K102" s="358"/>
      <c r="L102" s="358"/>
      <c r="M102" s="358"/>
      <c r="N102" s="358"/>
      <c r="O102" s="358"/>
      <c r="P102" s="358"/>
      <c r="Q102" s="358"/>
      <c r="R102" s="358"/>
      <c r="S102" s="358"/>
      <c r="T102" s="358"/>
    </row>
    <row r="103" spans="9:20" ht="21" customHeight="1" x14ac:dyDescent="0.2">
      <c r="I103" s="352"/>
      <c r="J103" s="358"/>
      <c r="K103" s="358"/>
      <c r="L103" s="358"/>
      <c r="M103" s="358"/>
      <c r="N103" s="358"/>
      <c r="O103" s="358"/>
      <c r="P103" s="358"/>
      <c r="Q103" s="358"/>
      <c r="R103" s="358"/>
      <c r="S103" s="358"/>
      <c r="T103" s="358"/>
    </row>
    <row r="104" spans="9:20" ht="21" customHeight="1" x14ac:dyDescent="0.2">
      <c r="I104" s="352"/>
      <c r="J104" s="358"/>
      <c r="K104" s="358"/>
      <c r="L104" s="358"/>
      <c r="M104" s="358"/>
      <c r="N104" s="358"/>
      <c r="O104" s="358"/>
      <c r="P104" s="358"/>
      <c r="Q104" s="358"/>
      <c r="R104" s="358"/>
      <c r="S104" s="358"/>
      <c r="T104" s="358"/>
    </row>
    <row r="105" spans="9:20" ht="21" customHeight="1" x14ac:dyDescent="0.2">
      <c r="I105" s="352"/>
      <c r="J105" s="358"/>
      <c r="K105" s="358"/>
      <c r="L105" s="358"/>
      <c r="M105" s="358"/>
      <c r="N105" s="358"/>
      <c r="O105" s="358"/>
      <c r="P105" s="358"/>
      <c r="Q105" s="358"/>
      <c r="R105" s="358"/>
      <c r="S105" s="358"/>
      <c r="T105" s="358"/>
    </row>
    <row r="106" spans="9:20" ht="21" customHeight="1" x14ac:dyDescent="0.2">
      <c r="I106" s="352"/>
      <c r="J106" s="358"/>
      <c r="K106" s="358"/>
      <c r="L106" s="358"/>
      <c r="M106" s="358"/>
      <c r="N106" s="358"/>
      <c r="O106" s="358"/>
      <c r="P106" s="358"/>
      <c r="Q106" s="358"/>
      <c r="R106" s="358"/>
      <c r="S106" s="358"/>
      <c r="T106" s="358"/>
    </row>
    <row r="107" spans="9:20" ht="21" customHeight="1" x14ac:dyDescent="0.2">
      <c r="I107" s="352"/>
      <c r="J107" s="358"/>
      <c r="K107" s="358"/>
      <c r="L107" s="358"/>
      <c r="M107" s="358"/>
      <c r="N107" s="358"/>
      <c r="O107" s="358"/>
      <c r="P107" s="358"/>
      <c r="Q107" s="358"/>
      <c r="R107" s="358"/>
      <c r="S107" s="358"/>
      <c r="T107" s="358"/>
    </row>
    <row r="108" spans="9:20" ht="21" customHeight="1" x14ac:dyDescent="0.2">
      <c r="I108" s="352"/>
      <c r="J108" s="358"/>
      <c r="K108" s="358"/>
      <c r="L108" s="358"/>
      <c r="M108" s="358"/>
      <c r="N108" s="358"/>
      <c r="O108" s="358"/>
      <c r="P108" s="358"/>
      <c r="Q108" s="358"/>
      <c r="R108" s="358"/>
      <c r="S108" s="358"/>
      <c r="T108" s="358"/>
    </row>
    <row r="109" spans="9:20" ht="21" customHeight="1" x14ac:dyDescent="0.2">
      <c r="I109" s="352"/>
      <c r="J109" s="358"/>
      <c r="K109" s="358"/>
      <c r="L109" s="358"/>
      <c r="M109" s="358"/>
      <c r="N109" s="358"/>
      <c r="O109" s="358"/>
      <c r="P109" s="358"/>
      <c r="Q109" s="358"/>
      <c r="R109" s="358"/>
      <c r="S109" s="358"/>
      <c r="T109" s="358"/>
    </row>
    <row r="110" spans="9:20" ht="21" customHeight="1" x14ac:dyDescent="0.2">
      <c r="I110" s="352"/>
      <c r="J110" s="358"/>
      <c r="K110" s="358"/>
      <c r="L110" s="358"/>
      <c r="M110" s="358"/>
      <c r="N110" s="358"/>
      <c r="O110" s="358"/>
      <c r="P110" s="358"/>
      <c r="Q110" s="358"/>
      <c r="R110" s="358"/>
      <c r="S110" s="358"/>
      <c r="T110" s="358"/>
    </row>
    <row r="111" spans="9:20" ht="21" customHeight="1" x14ac:dyDescent="0.2">
      <c r="I111" s="352"/>
      <c r="J111" s="358"/>
      <c r="K111" s="358"/>
      <c r="L111" s="358"/>
      <c r="M111" s="358"/>
      <c r="N111" s="358"/>
      <c r="O111" s="358"/>
      <c r="P111" s="358"/>
      <c r="Q111" s="358"/>
      <c r="R111" s="358"/>
      <c r="S111" s="358"/>
      <c r="T111" s="358"/>
    </row>
    <row r="112" spans="9:20" ht="21" customHeight="1" x14ac:dyDescent="0.2">
      <c r="I112" s="352"/>
      <c r="J112" s="358"/>
      <c r="K112" s="358"/>
      <c r="L112" s="358"/>
      <c r="M112" s="358"/>
      <c r="N112" s="358"/>
      <c r="O112" s="358"/>
      <c r="P112" s="358"/>
      <c r="Q112" s="358"/>
      <c r="R112" s="358"/>
      <c r="S112" s="358"/>
      <c r="T112" s="358"/>
    </row>
    <row r="113" spans="4:20" ht="21" customHeight="1" x14ac:dyDescent="0.2">
      <c r="I113" s="352"/>
      <c r="J113" s="358"/>
      <c r="K113" s="358"/>
      <c r="L113" s="358"/>
      <c r="M113" s="358"/>
      <c r="N113" s="358"/>
      <c r="O113" s="358"/>
      <c r="P113" s="358"/>
      <c r="Q113" s="358"/>
      <c r="R113" s="358"/>
      <c r="S113" s="358"/>
      <c r="T113" s="358"/>
    </row>
    <row r="114" spans="4:20" ht="21" customHeight="1" x14ac:dyDescent="0.2">
      <c r="I114" s="352"/>
      <c r="J114" s="358"/>
      <c r="K114" s="358"/>
      <c r="L114" s="358"/>
      <c r="M114" s="358"/>
      <c r="N114" s="358"/>
      <c r="O114" s="358"/>
      <c r="P114" s="358"/>
      <c r="Q114" s="358"/>
      <c r="R114" s="358"/>
      <c r="S114" s="358"/>
      <c r="T114" s="358"/>
    </row>
    <row r="115" spans="4:20" ht="21" customHeight="1" x14ac:dyDescent="0.2">
      <c r="I115" s="352"/>
      <c r="J115" s="358"/>
      <c r="K115" s="358"/>
      <c r="L115" s="358"/>
      <c r="M115" s="358"/>
      <c r="N115" s="358"/>
      <c r="O115" s="358"/>
      <c r="P115" s="358"/>
      <c r="Q115" s="358"/>
      <c r="R115" s="358"/>
      <c r="S115" s="358"/>
      <c r="T115" s="358"/>
    </row>
    <row r="116" spans="4:20" ht="21" customHeight="1" x14ac:dyDescent="0.2">
      <c r="I116" s="352"/>
      <c r="J116" s="358"/>
      <c r="K116" s="358"/>
      <c r="L116" s="358"/>
      <c r="M116" s="358"/>
      <c r="N116" s="358"/>
      <c r="O116" s="358"/>
      <c r="P116" s="358"/>
      <c r="Q116" s="358"/>
      <c r="R116" s="358"/>
      <c r="S116" s="358"/>
      <c r="T116" s="358"/>
    </row>
    <row r="117" spans="4:20" ht="21" customHeight="1" x14ac:dyDescent="0.2">
      <c r="I117" s="352"/>
      <c r="J117" s="358"/>
      <c r="K117" s="358"/>
      <c r="L117" s="358"/>
      <c r="M117" s="358"/>
      <c r="N117" s="358"/>
      <c r="O117" s="358"/>
      <c r="P117" s="358"/>
      <c r="Q117" s="358"/>
      <c r="R117" s="358"/>
      <c r="S117" s="358"/>
      <c r="T117" s="358"/>
    </row>
    <row r="118" spans="4:20" ht="21" customHeight="1" x14ac:dyDescent="0.2">
      <c r="I118" s="352"/>
      <c r="J118" s="358"/>
      <c r="K118" s="358"/>
      <c r="L118" s="358"/>
      <c r="M118" s="358"/>
      <c r="N118" s="358"/>
      <c r="O118" s="358"/>
      <c r="P118" s="358"/>
      <c r="Q118" s="358"/>
      <c r="R118" s="358"/>
      <c r="S118" s="358"/>
      <c r="T118" s="358"/>
    </row>
    <row r="119" spans="4:20" ht="21" customHeight="1" x14ac:dyDescent="0.2">
      <c r="I119" s="352"/>
      <c r="J119" s="358"/>
      <c r="K119" s="358"/>
      <c r="L119" s="358"/>
      <c r="M119" s="358"/>
      <c r="N119" s="358"/>
      <c r="O119" s="358"/>
      <c r="P119" s="358"/>
      <c r="Q119" s="358"/>
      <c r="R119" s="358"/>
      <c r="S119" s="358"/>
      <c r="T119" s="358"/>
    </row>
    <row r="120" spans="4:20" ht="21" customHeight="1" x14ac:dyDescent="0.2">
      <c r="G120" s="353"/>
      <c r="H120" s="353"/>
      <c r="I120" s="352"/>
      <c r="J120" s="358"/>
      <c r="K120" s="358"/>
      <c r="L120" s="358"/>
      <c r="M120" s="358"/>
      <c r="N120" s="358"/>
      <c r="O120" s="358"/>
      <c r="P120" s="358"/>
      <c r="Q120" s="358"/>
      <c r="R120" s="358"/>
      <c r="S120" s="358"/>
      <c r="T120" s="358"/>
    </row>
    <row r="121" spans="4:20" ht="21" customHeight="1" x14ac:dyDescent="0.2">
      <c r="G121" s="353"/>
      <c r="H121" s="353"/>
      <c r="I121" s="352"/>
      <c r="J121" s="358"/>
      <c r="K121" s="358"/>
      <c r="L121" s="358"/>
      <c r="M121" s="358"/>
      <c r="N121" s="358"/>
      <c r="O121" s="358"/>
      <c r="P121" s="358"/>
      <c r="Q121" s="358"/>
      <c r="R121" s="358"/>
      <c r="S121" s="358"/>
      <c r="T121" s="358"/>
    </row>
    <row r="122" spans="4:20" ht="21" customHeight="1" x14ac:dyDescent="0.2">
      <c r="D122" s="353"/>
      <c r="E122" s="353"/>
      <c r="F122" s="353"/>
      <c r="G122" s="353"/>
      <c r="H122" s="353"/>
      <c r="I122" s="352"/>
      <c r="J122" s="358"/>
      <c r="K122" s="358"/>
      <c r="L122" s="358"/>
      <c r="M122" s="358"/>
      <c r="N122" s="358"/>
      <c r="O122" s="358"/>
      <c r="P122" s="358"/>
      <c r="Q122" s="358"/>
      <c r="R122" s="358"/>
      <c r="S122" s="358"/>
      <c r="T122" s="358"/>
    </row>
    <row r="123" spans="4:20" ht="21" customHeight="1" x14ac:dyDescent="0.2">
      <c r="D123" s="353"/>
      <c r="E123" s="353"/>
      <c r="F123" s="353"/>
      <c r="G123" s="353"/>
      <c r="H123" s="353"/>
      <c r="I123" s="352"/>
      <c r="J123" s="358"/>
      <c r="K123" s="358"/>
      <c r="L123" s="358"/>
      <c r="M123" s="358"/>
      <c r="N123" s="358"/>
      <c r="O123" s="358"/>
      <c r="P123" s="358"/>
      <c r="Q123" s="358"/>
      <c r="R123" s="358"/>
      <c r="S123" s="358"/>
      <c r="T123" s="358"/>
    </row>
    <row r="124" spans="4:20" ht="21" customHeight="1" x14ac:dyDescent="0.2">
      <c r="D124" s="353"/>
      <c r="E124" s="353"/>
      <c r="F124" s="353"/>
      <c r="G124" s="353"/>
      <c r="H124" s="353"/>
      <c r="I124" s="352"/>
      <c r="J124" s="358"/>
      <c r="K124" s="358"/>
      <c r="L124" s="358"/>
      <c r="M124" s="358"/>
      <c r="N124" s="358"/>
      <c r="O124" s="358"/>
      <c r="P124" s="358"/>
      <c r="Q124" s="358"/>
      <c r="R124" s="358"/>
      <c r="S124" s="358"/>
      <c r="T124" s="358"/>
    </row>
    <row r="125" spans="4:20" ht="21" customHeight="1" x14ac:dyDescent="0.2">
      <c r="D125" s="353"/>
      <c r="E125" s="353"/>
      <c r="F125" s="353"/>
      <c r="G125" s="353"/>
      <c r="H125" s="353"/>
      <c r="I125" s="352"/>
      <c r="J125" s="358"/>
      <c r="K125" s="358"/>
      <c r="L125" s="358"/>
      <c r="M125" s="358"/>
      <c r="N125" s="358"/>
      <c r="O125" s="358"/>
      <c r="P125" s="358"/>
      <c r="Q125" s="358"/>
      <c r="R125" s="358"/>
      <c r="S125" s="358"/>
      <c r="T125" s="358"/>
    </row>
    <row r="126" spans="4:20" ht="21" customHeight="1" x14ac:dyDescent="0.2">
      <c r="D126" s="353"/>
      <c r="E126" s="353"/>
      <c r="F126" s="353"/>
      <c r="G126" s="353"/>
      <c r="H126" s="353"/>
      <c r="I126" s="352"/>
      <c r="J126" s="358"/>
      <c r="K126" s="358"/>
      <c r="L126" s="358"/>
      <c r="M126" s="358"/>
      <c r="N126" s="358"/>
      <c r="O126" s="358"/>
      <c r="P126" s="358"/>
      <c r="Q126" s="358"/>
      <c r="R126" s="358"/>
      <c r="S126" s="358"/>
      <c r="T126" s="358"/>
    </row>
    <row r="127" spans="4:20" ht="21" customHeight="1" x14ac:dyDescent="0.2">
      <c r="D127" s="353"/>
      <c r="E127" s="353"/>
      <c r="F127" s="353"/>
      <c r="G127" s="353"/>
      <c r="H127" s="353"/>
      <c r="I127" s="352"/>
      <c r="J127" s="358"/>
      <c r="K127" s="358"/>
      <c r="L127" s="358"/>
      <c r="M127" s="358"/>
      <c r="N127" s="358"/>
      <c r="O127" s="358"/>
      <c r="P127" s="358"/>
      <c r="Q127" s="358"/>
      <c r="R127" s="358"/>
      <c r="S127" s="358"/>
      <c r="T127" s="358"/>
    </row>
    <row r="128" spans="4:20" ht="21" customHeight="1" x14ac:dyDescent="0.2">
      <c r="D128" s="353"/>
      <c r="E128" s="353"/>
      <c r="F128" s="353"/>
      <c r="G128" s="353"/>
      <c r="H128" s="353"/>
      <c r="I128" s="352"/>
      <c r="J128" s="358"/>
      <c r="K128" s="358"/>
      <c r="L128" s="358"/>
      <c r="M128" s="358"/>
      <c r="N128" s="358"/>
      <c r="O128" s="358"/>
      <c r="P128" s="358"/>
      <c r="Q128" s="358"/>
      <c r="R128" s="358"/>
      <c r="S128" s="358"/>
      <c r="T128" s="358"/>
    </row>
    <row r="129" spans="4:20" ht="21" customHeight="1" x14ac:dyDescent="0.2">
      <c r="D129" s="353"/>
      <c r="E129" s="353"/>
      <c r="F129" s="353"/>
      <c r="G129" s="353"/>
      <c r="H129" s="353"/>
      <c r="I129" s="352"/>
      <c r="J129" s="358"/>
      <c r="K129" s="358"/>
      <c r="L129" s="358"/>
      <c r="M129" s="358"/>
      <c r="N129" s="358"/>
      <c r="O129" s="358"/>
      <c r="P129" s="358"/>
      <c r="Q129" s="358"/>
      <c r="R129" s="358"/>
      <c r="S129" s="358"/>
      <c r="T129" s="358"/>
    </row>
    <row r="130" spans="4:20" ht="21" customHeight="1" x14ac:dyDescent="0.2">
      <c r="D130" s="353"/>
      <c r="E130" s="353"/>
      <c r="F130" s="353"/>
      <c r="I130" s="352"/>
      <c r="J130" s="358"/>
      <c r="K130" s="358"/>
      <c r="L130" s="358"/>
      <c r="M130" s="358"/>
      <c r="N130" s="358"/>
      <c r="O130" s="358"/>
      <c r="P130" s="358"/>
      <c r="Q130" s="358"/>
      <c r="R130" s="358"/>
      <c r="S130" s="358"/>
      <c r="T130" s="358"/>
    </row>
    <row r="131" spans="4:20" ht="21" customHeight="1" x14ac:dyDescent="0.2">
      <c r="D131" s="353"/>
      <c r="E131" s="353"/>
      <c r="F131" s="353"/>
      <c r="I131" s="352"/>
      <c r="J131" s="358"/>
      <c r="K131" s="358"/>
      <c r="L131" s="358"/>
      <c r="M131" s="358"/>
      <c r="N131" s="358"/>
      <c r="O131" s="358"/>
      <c r="P131" s="358"/>
      <c r="Q131" s="358"/>
      <c r="R131" s="358"/>
      <c r="S131" s="358"/>
      <c r="T131" s="358"/>
    </row>
    <row r="132" spans="4:20" ht="21" customHeight="1" x14ac:dyDescent="0.2">
      <c r="D132" s="353"/>
      <c r="E132" s="353"/>
      <c r="F132" s="353"/>
      <c r="I132" s="352"/>
      <c r="J132" s="358"/>
      <c r="K132" s="358"/>
      <c r="L132" s="358"/>
      <c r="M132" s="358"/>
      <c r="N132" s="358"/>
      <c r="O132" s="358"/>
      <c r="P132" s="358"/>
      <c r="Q132" s="358"/>
      <c r="R132" s="358"/>
      <c r="S132" s="358"/>
      <c r="T132" s="358"/>
    </row>
    <row r="133" spans="4:20" ht="21" customHeight="1" x14ac:dyDescent="0.2">
      <c r="I133" s="352"/>
      <c r="J133" s="358"/>
      <c r="K133" s="358"/>
      <c r="L133" s="358"/>
      <c r="M133" s="358"/>
      <c r="N133" s="358"/>
      <c r="O133" s="358"/>
      <c r="P133" s="358"/>
      <c r="Q133" s="358"/>
      <c r="R133" s="358"/>
      <c r="S133" s="358"/>
      <c r="T133" s="358"/>
    </row>
    <row r="134" spans="4:20" ht="21" customHeight="1" x14ac:dyDescent="0.2">
      <c r="I134" s="352"/>
      <c r="J134" s="358"/>
      <c r="K134" s="358"/>
      <c r="L134" s="358"/>
      <c r="M134" s="358"/>
      <c r="N134" s="358"/>
      <c r="O134" s="358"/>
      <c r="P134" s="358"/>
      <c r="Q134" s="358"/>
      <c r="R134" s="358"/>
      <c r="S134" s="358"/>
      <c r="T134" s="358"/>
    </row>
    <row r="135" spans="4:20" ht="21" customHeight="1" x14ac:dyDescent="0.2">
      <c r="I135" s="352"/>
      <c r="J135" s="358"/>
      <c r="K135" s="358"/>
      <c r="L135" s="358"/>
      <c r="M135" s="358"/>
      <c r="N135" s="358"/>
      <c r="O135" s="358"/>
      <c r="P135" s="358"/>
      <c r="Q135" s="358"/>
      <c r="R135" s="358"/>
      <c r="S135" s="358"/>
      <c r="T135" s="358"/>
    </row>
    <row r="136" spans="4:20" ht="21" customHeight="1" x14ac:dyDescent="0.2">
      <c r="I136" s="352"/>
      <c r="J136" s="358"/>
      <c r="K136" s="358"/>
      <c r="L136" s="358"/>
      <c r="M136" s="358"/>
      <c r="N136" s="358"/>
      <c r="O136" s="358"/>
      <c r="P136" s="358"/>
      <c r="Q136" s="358"/>
      <c r="R136" s="358"/>
      <c r="S136" s="358"/>
      <c r="T136" s="358"/>
    </row>
    <row r="137" spans="4:20" ht="21" customHeight="1" x14ac:dyDescent="0.2">
      <c r="I137" s="352"/>
      <c r="J137" s="358"/>
      <c r="K137" s="358"/>
      <c r="L137" s="358"/>
      <c r="M137" s="358"/>
      <c r="N137" s="358"/>
      <c r="O137" s="358"/>
      <c r="P137" s="358"/>
      <c r="Q137" s="358"/>
      <c r="R137" s="358"/>
      <c r="S137" s="358"/>
      <c r="T137" s="358"/>
    </row>
    <row r="138" spans="4:20" ht="21" customHeight="1" x14ac:dyDescent="0.2">
      <c r="I138" s="352"/>
      <c r="J138" s="358"/>
      <c r="K138" s="358"/>
      <c r="L138" s="358"/>
      <c r="M138" s="358"/>
      <c r="N138" s="358"/>
      <c r="O138" s="358"/>
      <c r="P138" s="358"/>
      <c r="Q138" s="358"/>
      <c r="R138" s="358"/>
      <c r="S138" s="358"/>
      <c r="T138" s="358"/>
    </row>
    <row r="139" spans="4:20" ht="21" customHeight="1" x14ac:dyDescent="0.2">
      <c r="I139" s="352"/>
      <c r="J139" s="358"/>
      <c r="K139" s="358"/>
      <c r="L139" s="358"/>
      <c r="M139" s="358"/>
      <c r="N139" s="358"/>
      <c r="O139" s="358"/>
      <c r="P139" s="358"/>
      <c r="Q139" s="358"/>
      <c r="R139" s="358"/>
      <c r="S139" s="358"/>
      <c r="T139" s="358"/>
    </row>
    <row r="140" spans="4:20" ht="21" customHeight="1" x14ac:dyDescent="0.2">
      <c r="I140" s="352"/>
      <c r="J140" s="358"/>
      <c r="K140" s="358"/>
      <c r="L140" s="358"/>
      <c r="M140" s="358"/>
      <c r="N140" s="358"/>
      <c r="O140" s="358"/>
      <c r="P140" s="358"/>
      <c r="Q140" s="358"/>
      <c r="R140" s="358"/>
      <c r="S140" s="358"/>
      <c r="T140" s="358"/>
    </row>
    <row r="141" spans="4:20" ht="21" customHeight="1" x14ac:dyDescent="0.2">
      <c r="I141" s="352"/>
      <c r="J141" s="358"/>
      <c r="K141" s="358"/>
      <c r="L141" s="358"/>
      <c r="M141" s="358"/>
      <c r="N141" s="358"/>
      <c r="O141" s="358"/>
      <c r="P141" s="358"/>
      <c r="Q141" s="358"/>
      <c r="R141" s="358"/>
      <c r="S141" s="358"/>
      <c r="T141" s="358"/>
    </row>
    <row r="142" spans="4:20" ht="21" customHeight="1" x14ac:dyDescent="0.2">
      <c r="I142" s="352"/>
      <c r="J142" s="358"/>
      <c r="K142" s="358"/>
      <c r="L142" s="358"/>
      <c r="M142" s="358"/>
      <c r="N142" s="358"/>
      <c r="O142" s="358"/>
      <c r="P142" s="358"/>
      <c r="Q142" s="358"/>
      <c r="R142" s="358"/>
      <c r="S142" s="358"/>
      <c r="T142" s="358"/>
    </row>
    <row r="143" spans="4:20" ht="21" customHeight="1" x14ac:dyDescent="0.2">
      <c r="I143" s="352"/>
      <c r="J143" s="358"/>
      <c r="K143" s="358"/>
      <c r="L143" s="358"/>
      <c r="M143" s="358"/>
      <c r="N143" s="358"/>
      <c r="O143" s="358"/>
      <c r="P143" s="358"/>
      <c r="Q143" s="358"/>
      <c r="R143" s="358"/>
      <c r="S143" s="358"/>
      <c r="T143" s="358"/>
    </row>
    <row r="144" spans="4:20" ht="21" customHeight="1" x14ac:dyDescent="0.2">
      <c r="I144" s="352"/>
      <c r="J144" s="358"/>
      <c r="K144" s="358"/>
      <c r="L144" s="358"/>
      <c r="M144" s="358"/>
      <c r="N144" s="358"/>
      <c r="O144" s="358"/>
      <c r="P144" s="358"/>
      <c r="Q144" s="358"/>
      <c r="R144" s="358"/>
      <c r="S144" s="358"/>
      <c r="T144" s="358"/>
    </row>
    <row r="145" spans="9:20" ht="21" customHeight="1" x14ac:dyDescent="0.2">
      <c r="I145" s="352"/>
      <c r="J145" s="358"/>
      <c r="K145" s="358"/>
      <c r="L145" s="358"/>
      <c r="M145" s="358"/>
      <c r="N145" s="358"/>
      <c r="O145" s="358"/>
      <c r="P145" s="358"/>
      <c r="Q145" s="358"/>
      <c r="R145" s="358"/>
      <c r="S145" s="358"/>
      <c r="T145" s="358"/>
    </row>
    <row r="146" spans="9:20" ht="21" customHeight="1" x14ac:dyDescent="0.2">
      <c r="I146" s="352"/>
      <c r="J146" s="358"/>
      <c r="K146" s="358"/>
      <c r="L146" s="358"/>
      <c r="M146" s="358"/>
      <c r="N146" s="358"/>
      <c r="O146" s="358"/>
      <c r="P146" s="358"/>
      <c r="Q146" s="358"/>
      <c r="R146" s="358"/>
      <c r="S146" s="358"/>
      <c r="T146" s="358"/>
    </row>
    <row r="147" spans="9:20" ht="21" customHeight="1" x14ac:dyDescent="0.2">
      <c r="I147" s="352"/>
      <c r="J147" s="358"/>
      <c r="K147" s="358"/>
      <c r="L147" s="358"/>
      <c r="M147" s="358"/>
      <c r="N147" s="358"/>
      <c r="O147" s="358"/>
      <c r="P147" s="358"/>
      <c r="Q147" s="358"/>
      <c r="R147" s="358"/>
      <c r="S147" s="358"/>
      <c r="T147" s="358"/>
    </row>
    <row r="148" spans="9:20" ht="21" customHeight="1" x14ac:dyDescent="0.2">
      <c r="I148" s="352"/>
      <c r="J148" s="358"/>
      <c r="K148" s="358"/>
      <c r="L148" s="358"/>
      <c r="M148" s="358"/>
      <c r="N148" s="358"/>
      <c r="O148" s="358"/>
      <c r="P148" s="358"/>
      <c r="Q148" s="358"/>
      <c r="R148" s="358"/>
      <c r="S148" s="358"/>
      <c r="T148" s="358"/>
    </row>
    <row r="149" spans="9:20" ht="21" customHeight="1" x14ac:dyDescent="0.2">
      <c r="I149" s="352"/>
      <c r="J149" s="358"/>
      <c r="K149" s="358"/>
      <c r="L149" s="358"/>
      <c r="M149" s="358"/>
      <c r="N149" s="358"/>
      <c r="O149" s="358"/>
      <c r="P149" s="358"/>
      <c r="Q149" s="358"/>
      <c r="R149" s="358"/>
      <c r="S149" s="358"/>
      <c r="T149" s="358"/>
    </row>
    <row r="150" spans="9:20" ht="21" customHeight="1" x14ac:dyDescent="0.2">
      <c r="I150" s="352"/>
      <c r="J150" s="358"/>
      <c r="K150" s="358"/>
      <c r="L150" s="358"/>
      <c r="M150" s="358"/>
      <c r="N150" s="358"/>
      <c r="O150" s="358"/>
      <c r="P150" s="358"/>
      <c r="Q150" s="358"/>
      <c r="R150" s="358"/>
      <c r="S150" s="358"/>
      <c r="T150" s="358"/>
    </row>
    <row r="151" spans="9:20" ht="21" customHeight="1" x14ac:dyDescent="0.2">
      <c r="I151" s="352"/>
      <c r="J151" s="358"/>
      <c r="K151" s="358"/>
      <c r="L151" s="358"/>
      <c r="M151" s="358"/>
      <c r="N151" s="358"/>
      <c r="O151" s="358"/>
      <c r="P151" s="358"/>
      <c r="Q151" s="358"/>
      <c r="R151" s="358"/>
      <c r="S151" s="358"/>
      <c r="T151" s="358"/>
    </row>
    <row r="152" spans="9:20" ht="21" customHeight="1" x14ac:dyDescent="0.2">
      <c r="I152" s="352"/>
      <c r="J152" s="358"/>
      <c r="K152" s="358"/>
      <c r="L152" s="358"/>
      <c r="M152" s="358"/>
      <c r="N152" s="358"/>
      <c r="O152" s="358"/>
      <c r="P152" s="358"/>
      <c r="Q152" s="358"/>
      <c r="R152" s="358"/>
      <c r="S152" s="358"/>
      <c r="T152" s="358"/>
    </row>
    <row r="153" spans="9:20" ht="21" customHeight="1" x14ac:dyDescent="0.2">
      <c r="I153" s="352"/>
      <c r="J153" s="358"/>
      <c r="K153" s="358"/>
      <c r="L153" s="358"/>
      <c r="M153" s="358"/>
      <c r="N153" s="358"/>
      <c r="O153" s="358"/>
      <c r="P153" s="358"/>
      <c r="Q153" s="358"/>
      <c r="R153" s="358"/>
      <c r="S153" s="358"/>
      <c r="T153" s="358"/>
    </row>
    <row r="154" spans="9:20" ht="21" customHeight="1" x14ac:dyDescent="0.2">
      <c r="I154" s="352"/>
      <c r="J154" s="358"/>
      <c r="K154" s="358"/>
      <c r="L154" s="358"/>
      <c r="M154" s="358"/>
      <c r="N154" s="358"/>
      <c r="O154" s="358"/>
      <c r="P154" s="358"/>
      <c r="Q154" s="358"/>
      <c r="R154" s="358"/>
      <c r="S154" s="358"/>
      <c r="T154" s="358"/>
    </row>
    <row r="155" spans="9:20" ht="21" customHeight="1" x14ac:dyDescent="0.2">
      <c r="I155" s="352"/>
      <c r="J155" s="358"/>
      <c r="K155" s="358"/>
      <c r="L155" s="358"/>
      <c r="M155" s="358"/>
      <c r="N155" s="358"/>
      <c r="O155" s="358"/>
      <c r="P155" s="358"/>
      <c r="Q155" s="358"/>
      <c r="R155" s="358"/>
      <c r="S155" s="358"/>
      <c r="T155" s="358"/>
    </row>
    <row r="156" spans="9:20" ht="21" customHeight="1" x14ac:dyDescent="0.2">
      <c r="I156" s="352"/>
      <c r="J156" s="358"/>
      <c r="K156" s="358"/>
      <c r="L156" s="358"/>
      <c r="M156" s="358"/>
      <c r="N156" s="358"/>
      <c r="O156" s="358"/>
      <c r="P156" s="358"/>
      <c r="Q156" s="358"/>
      <c r="R156" s="358"/>
      <c r="S156" s="358"/>
      <c r="T156" s="358"/>
    </row>
    <row r="157" spans="9:20" ht="21" customHeight="1" x14ac:dyDescent="0.2">
      <c r="I157" s="352"/>
      <c r="J157" s="358"/>
      <c r="K157" s="358"/>
      <c r="L157" s="358"/>
      <c r="M157" s="358"/>
      <c r="N157" s="358"/>
      <c r="O157" s="358"/>
      <c r="P157" s="358"/>
      <c r="Q157" s="358"/>
      <c r="R157" s="358"/>
      <c r="S157" s="358"/>
      <c r="T157" s="358"/>
    </row>
    <row r="158" spans="9:20" ht="21" customHeight="1" x14ac:dyDescent="0.2">
      <c r="I158" s="352"/>
      <c r="J158" s="358"/>
      <c r="K158" s="358"/>
      <c r="L158" s="358"/>
      <c r="M158" s="358"/>
      <c r="N158" s="358"/>
      <c r="O158" s="358"/>
      <c r="P158" s="358"/>
      <c r="Q158" s="358"/>
      <c r="R158" s="358"/>
      <c r="S158" s="358"/>
      <c r="T158" s="358"/>
    </row>
    <row r="159" spans="9:20" ht="21" customHeight="1" x14ac:dyDescent="0.2">
      <c r="I159" s="352"/>
      <c r="J159" s="358"/>
      <c r="K159" s="358"/>
      <c r="L159" s="358"/>
      <c r="M159" s="358"/>
      <c r="N159" s="358"/>
      <c r="O159" s="358"/>
      <c r="P159" s="358"/>
      <c r="Q159" s="358"/>
      <c r="R159" s="358"/>
      <c r="S159" s="358"/>
      <c r="T159" s="358"/>
    </row>
    <row r="160" spans="9:20" ht="21" customHeight="1" x14ac:dyDescent="0.2">
      <c r="I160" s="352"/>
      <c r="J160" s="358"/>
      <c r="K160" s="358"/>
      <c r="L160" s="358"/>
      <c r="M160" s="358"/>
      <c r="N160" s="358"/>
      <c r="O160" s="358"/>
      <c r="P160" s="358"/>
      <c r="Q160" s="358"/>
      <c r="R160" s="358"/>
      <c r="S160" s="358"/>
      <c r="T160" s="358"/>
    </row>
    <row r="161" spans="2:20" ht="21" customHeight="1" x14ac:dyDescent="0.2">
      <c r="I161" s="352"/>
      <c r="J161" s="358"/>
      <c r="K161" s="358"/>
      <c r="L161" s="358"/>
      <c r="M161" s="358"/>
      <c r="N161" s="358"/>
      <c r="O161" s="358"/>
      <c r="P161" s="358"/>
      <c r="Q161" s="358"/>
      <c r="R161" s="358"/>
      <c r="S161" s="358"/>
      <c r="T161" s="358"/>
    </row>
    <row r="162" spans="2:20" ht="21" customHeight="1" x14ac:dyDescent="0.2">
      <c r="I162" s="352"/>
      <c r="J162" s="358"/>
      <c r="K162" s="358"/>
      <c r="L162" s="358"/>
      <c r="M162" s="358"/>
      <c r="N162" s="358"/>
      <c r="O162" s="358"/>
      <c r="P162" s="358"/>
      <c r="Q162" s="358"/>
      <c r="R162" s="358"/>
      <c r="S162" s="358"/>
      <c r="T162" s="358"/>
    </row>
    <row r="163" spans="2:20" ht="21" customHeight="1" x14ac:dyDescent="0.2">
      <c r="I163" s="352"/>
      <c r="J163" s="358"/>
      <c r="K163" s="358"/>
      <c r="L163" s="358"/>
      <c r="M163" s="358"/>
      <c r="N163" s="358"/>
      <c r="O163" s="358"/>
      <c r="P163" s="358"/>
      <c r="Q163" s="358"/>
      <c r="R163" s="358"/>
      <c r="S163" s="358"/>
      <c r="T163" s="358"/>
    </row>
    <row r="164" spans="2:20" ht="21" customHeight="1" x14ac:dyDescent="0.2">
      <c r="I164" s="352"/>
      <c r="J164" s="358"/>
      <c r="K164" s="358"/>
      <c r="L164" s="358"/>
      <c r="M164" s="358"/>
      <c r="N164" s="358"/>
      <c r="O164" s="358"/>
      <c r="P164" s="358"/>
      <c r="Q164" s="358"/>
      <c r="R164" s="358"/>
      <c r="S164" s="358"/>
      <c r="T164" s="358"/>
    </row>
    <row r="165" spans="2:20" ht="21" customHeight="1" x14ac:dyDescent="0.2">
      <c r="I165" s="352"/>
      <c r="J165" s="358"/>
      <c r="K165" s="358"/>
      <c r="L165" s="358"/>
      <c r="M165" s="358"/>
      <c r="N165" s="358"/>
      <c r="O165" s="358"/>
      <c r="P165" s="358"/>
      <c r="Q165" s="358"/>
      <c r="R165" s="358"/>
      <c r="S165" s="358"/>
      <c r="T165" s="358"/>
    </row>
    <row r="166" spans="2:20" ht="21" customHeight="1" x14ac:dyDescent="0.2">
      <c r="I166" s="352"/>
      <c r="J166" s="358"/>
      <c r="K166" s="358"/>
      <c r="L166" s="358"/>
      <c r="M166" s="358"/>
      <c r="N166" s="358"/>
      <c r="O166" s="358"/>
      <c r="P166" s="358"/>
      <c r="Q166" s="358"/>
      <c r="R166" s="358"/>
      <c r="S166" s="358"/>
      <c r="T166" s="358"/>
    </row>
    <row r="168" spans="2:20" ht="21" customHeight="1" x14ac:dyDescent="0.2">
      <c r="B168" s="354"/>
    </row>
  </sheetData>
  <protectedRanges>
    <protectedRange sqref="J14:K20 S86:T92 J22:K28 J30:K36 J38:K44 J46:K52 J54:K60 J62:K68 J86:K92 M22:N28 M30:N36 M38:N44 M46:N52 M54:N60 M70:N76 M86:N92 P22:Q28 P30:Q36 P38:Q44 P46:Q52 P54:Q60 P62:Q68 P86:Q92 S22:T28 S30:T36 S38:T44 S46:T52 S54:T60 S62:T68 M14:N20 P14:Q20 S14:T20 M62:N68 J70:K76 P70:Q76 S70:T76 J78:K84 M78:N84 P78:Q84 S78:T84" name="範囲1_1_1"/>
  </protectedRanges>
  <mergeCells count="19">
    <mergeCell ref="R2:T3"/>
    <mergeCell ref="F3:H3"/>
    <mergeCell ref="I3:K3"/>
    <mergeCell ref="L3:N3"/>
    <mergeCell ref="A45:A52"/>
    <mergeCell ref="A2:B4"/>
    <mergeCell ref="C2:E3"/>
    <mergeCell ref="F2:N2"/>
    <mergeCell ref="O2:Q3"/>
    <mergeCell ref="A5:A12"/>
    <mergeCell ref="A13:A20"/>
    <mergeCell ref="A21:A28"/>
    <mergeCell ref="A29:A36"/>
    <mergeCell ref="A37:A44"/>
    <mergeCell ref="A53:A60"/>
    <mergeCell ref="A61:A68"/>
    <mergeCell ref="A69:A76"/>
    <mergeCell ref="A77:A84"/>
    <mergeCell ref="A85:A9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77" fitToHeight="2" orientation="landscape" r:id="rId1"/>
  <headerFooter alignWithMargins="0"/>
  <rowBreaks count="1" manualBreakCount="1">
    <brk id="52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28"/>
  <sheetViews>
    <sheetView showGridLines="0" zoomScaleNormal="100" zoomScaleSheetLayoutView="100" workbookViewId="0">
      <pane xSplit="2" ySplit="4" topLeftCell="C5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10.109375" defaultRowHeight="21" customHeight="1" x14ac:dyDescent="0.2"/>
  <cols>
    <col min="1" max="1" width="3.44140625" style="2" customWidth="1"/>
    <col min="2" max="2" width="11" style="2" customWidth="1"/>
    <col min="3" max="3" width="5.44140625" style="2" customWidth="1"/>
    <col min="4" max="4" width="9" style="2" customWidth="1"/>
    <col min="5" max="5" width="4.6640625" style="2" customWidth="1"/>
    <col min="6" max="6" width="7.6640625" style="2" customWidth="1"/>
    <col min="7" max="7" width="4.6640625" style="2" customWidth="1"/>
    <col min="8" max="8" width="7.6640625" style="2" customWidth="1"/>
    <col min="9" max="9" width="4.6640625" style="2" customWidth="1"/>
    <col min="10" max="10" width="7.77734375" style="2" customWidth="1"/>
    <col min="11" max="11" width="4.6640625" style="2" customWidth="1"/>
    <col min="12" max="12" width="7.77734375" style="2" customWidth="1"/>
    <col min="13" max="13" width="4.6640625" style="2" customWidth="1"/>
    <col min="14" max="14" width="7.6640625" style="2" customWidth="1"/>
    <col min="15" max="15" width="4.6640625" style="2" customWidth="1"/>
    <col min="16" max="16" width="7.77734375" style="2" customWidth="1"/>
    <col min="17" max="17" width="4.6640625" style="2" customWidth="1"/>
    <col min="18" max="18" width="7.77734375" style="2" customWidth="1"/>
    <col min="19" max="19" width="4.44140625" style="2" customWidth="1"/>
    <col min="20" max="20" width="7.77734375" style="2" customWidth="1"/>
    <col min="21" max="21" width="4.6640625" style="2" customWidth="1"/>
    <col min="22" max="22" width="7.6640625" style="2" customWidth="1"/>
    <col min="23" max="23" width="4.6640625" style="2" customWidth="1"/>
    <col min="24" max="24" width="7.77734375" style="2" customWidth="1"/>
    <col min="25" max="25" width="4.6640625" style="2" customWidth="1"/>
    <col min="26" max="26" width="7.77734375" style="2" customWidth="1"/>
    <col min="27" max="16384" width="10.109375" style="2"/>
  </cols>
  <sheetData>
    <row r="1" spans="1:26" ht="21" customHeight="1" x14ac:dyDescent="0.2">
      <c r="A1" s="180" t="s">
        <v>147</v>
      </c>
    </row>
    <row r="2" spans="1:26" ht="11.25" customHeight="1" x14ac:dyDescent="0.2">
      <c r="A2" s="488" t="s">
        <v>103</v>
      </c>
      <c r="B2" s="471"/>
      <c r="C2" s="489" t="s">
        <v>148</v>
      </c>
      <c r="D2" s="467"/>
      <c r="E2" s="476" t="s">
        <v>149</v>
      </c>
      <c r="F2" s="466"/>
      <c r="G2" s="466" t="s">
        <v>150</v>
      </c>
      <c r="H2" s="466"/>
      <c r="I2" s="466" t="s">
        <v>151</v>
      </c>
      <c r="J2" s="466"/>
      <c r="K2" s="466" t="s">
        <v>152</v>
      </c>
      <c r="L2" s="466"/>
      <c r="M2" s="466" t="s">
        <v>153</v>
      </c>
      <c r="N2" s="466"/>
      <c r="O2" s="466" t="s">
        <v>154</v>
      </c>
      <c r="P2" s="466"/>
      <c r="Q2" s="466" t="s">
        <v>155</v>
      </c>
      <c r="R2" s="466"/>
      <c r="S2" s="466" t="s">
        <v>156</v>
      </c>
      <c r="T2" s="466"/>
      <c r="U2" s="466" t="s">
        <v>157</v>
      </c>
      <c r="V2" s="466"/>
      <c r="W2" s="466" t="s">
        <v>158</v>
      </c>
      <c r="X2" s="466"/>
      <c r="Y2" s="466" t="s">
        <v>159</v>
      </c>
      <c r="Z2" s="467"/>
    </row>
    <row r="3" spans="1:26" ht="12.75" customHeight="1" x14ac:dyDescent="0.2">
      <c r="A3" s="472"/>
      <c r="B3" s="473"/>
      <c r="C3" s="490"/>
      <c r="D3" s="469"/>
      <c r="E3" s="477"/>
      <c r="F3" s="468"/>
      <c r="G3" s="468"/>
      <c r="H3" s="468"/>
      <c r="I3" s="468"/>
      <c r="J3" s="468"/>
      <c r="K3" s="468"/>
      <c r="L3" s="468"/>
      <c r="M3" s="468"/>
      <c r="N3" s="468"/>
      <c r="O3" s="468"/>
      <c r="P3" s="468"/>
      <c r="Q3" s="468"/>
      <c r="R3" s="468"/>
      <c r="S3" s="468"/>
      <c r="T3" s="468"/>
      <c r="U3" s="468"/>
      <c r="V3" s="468"/>
      <c r="W3" s="468"/>
      <c r="X3" s="468"/>
      <c r="Y3" s="468"/>
      <c r="Z3" s="469"/>
    </row>
    <row r="4" spans="1:26" ht="15.75" customHeight="1" x14ac:dyDescent="0.2">
      <c r="A4" s="474"/>
      <c r="B4" s="475"/>
      <c r="C4" s="181" t="s">
        <v>135</v>
      </c>
      <c r="D4" s="74" t="s">
        <v>136</v>
      </c>
      <c r="E4" s="72" t="s">
        <v>135</v>
      </c>
      <c r="F4" s="73" t="s">
        <v>136</v>
      </c>
      <c r="G4" s="73" t="s">
        <v>135</v>
      </c>
      <c r="H4" s="73" t="s">
        <v>136</v>
      </c>
      <c r="I4" s="73" t="s">
        <v>135</v>
      </c>
      <c r="J4" s="73" t="s">
        <v>136</v>
      </c>
      <c r="K4" s="73" t="s">
        <v>135</v>
      </c>
      <c r="L4" s="73" t="s">
        <v>136</v>
      </c>
      <c r="M4" s="73" t="s">
        <v>135</v>
      </c>
      <c r="N4" s="73" t="s">
        <v>136</v>
      </c>
      <c r="O4" s="73" t="s">
        <v>135</v>
      </c>
      <c r="P4" s="73" t="s">
        <v>136</v>
      </c>
      <c r="Q4" s="73" t="s">
        <v>135</v>
      </c>
      <c r="R4" s="73" t="s">
        <v>136</v>
      </c>
      <c r="S4" s="73" t="s">
        <v>135</v>
      </c>
      <c r="T4" s="73" t="s">
        <v>136</v>
      </c>
      <c r="U4" s="73" t="s">
        <v>135</v>
      </c>
      <c r="V4" s="73" t="s">
        <v>136</v>
      </c>
      <c r="W4" s="73" t="s">
        <v>135</v>
      </c>
      <c r="X4" s="73" t="s">
        <v>136</v>
      </c>
      <c r="Y4" s="73" t="s">
        <v>135</v>
      </c>
      <c r="Z4" s="74" t="s">
        <v>136</v>
      </c>
    </row>
    <row r="5" spans="1:26" ht="21" customHeight="1" x14ac:dyDescent="0.2">
      <c r="A5" s="480" t="s">
        <v>129</v>
      </c>
      <c r="B5" s="182" t="s">
        <v>122</v>
      </c>
      <c r="C5" s="183">
        <f>SUM(C6:C12)</f>
        <v>1605</v>
      </c>
      <c r="D5" s="184">
        <f t="shared" ref="D5:Z5" si="0">SUM(D6:D12)</f>
        <v>523803</v>
      </c>
      <c r="E5" s="185">
        <f>SUM(E6:E12)</f>
        <v>194</v>
      </c>
      <c r="F5" s="186">
        <f t="shared" si="0"/>
        <v>80070</v>
      </c>
      <c r="G5" s="186">
        <f t="shared" si="0"/>
        <v>238</v>
      </c>
      <c r="H5" s="186">
        <f t="shared" si="0"/>
        <v>67053</v>
      </c>
      <c r="I5" s="186">
        <f t="shared" si="0"/>
        <v>297</v>
      </c>
      <c r="J5" s="186">
        <f t="shared" si="0"/>
        <v>212150</v>
      </c>
      <c r="K5" s="186">
        <f t="shared" si="0"/>
        <v>62</v>
      </c>
      <c r="L5" s="186">
        <f t="shared" si="0"/>
        <v>42556</v>
      </c>
      <c r="M5" s="186">
        <f t="shared" si="0"/>
        <v>1</v>
      </c>
      <c r="N5" s="186">
        <f t="shared" si="0"/>
        <v>5</v>
      </c>
      <c r="O5" s="186">
        <f t="shared" si="0"/>
        <v>178</v>
      </c>
      <c r="P5" s="186">
        <f t="shared" si="0"/>
        <v>28905</v>
      </c>
      <c r="Q5" s="186">
        <f t="shared" si="0"/>
        <v>113</v>
      </c>
      <c r="R5" s="186">
        <f t="shared" si="0"/>
        <v>33895</v>
      </c>
      <c r="S5" s="186">
        <f t="shared" si="0"/>
        <v>130</v>
      </c>
      <c r="T5" s="186">
        <f t="shared" si="0"/>
        <v>31359</v>
      </c>
      <c r="U5" s="186">
        <f t="shared" si="0"/>
        <v>24</v>
      </c>
      <c r="V5" s="186">
        <f t="shared" si="0"/>
        <v>1366</v>
      </c>
      <c r="W5" s="186">
        <f t="shared" si="0"/>
        <v>2</v>
      </c>
      <c r="X5" s="186">
        <f t="shared" si="0"/>
        <v>6</v>
      </c>
      <c r="Y5" s="186">
        <f t="shared" si="0"/>
        <v>366</v>
      </c>
      <c r="Z5" s="184">
        <f t="shared" si="0"/>
        <v>26438</v>
      </c>
    </row>
    <row r="6" spans="1:26" ht="21" customHeight="1" x14ac:dyDescent="0.2">
      <c r="A6" s="486"/>
      <c r="B6" s="75" t="s">
        <v>130</v>
      </c>
      <c r="C6" s="187">
        <f t="shared" ref="C6:R12" si="1">C14+C22</f>
        <v>1067</v>
      </c>
      <c r="D6" s="188">
        <f t="shared" si="1"/>
        <v>1810</v>
      </c>
      <c r="E6" s="189">
        <f t="shared" ref="E6:Z6" si="2">E14+E22</f>
        <v>116</v>
      </c>
      <c r="F6" s="190">
        <f t="shared" si="2"/>
        <v>211</v>
      </c>
      <c r="G6" s="190">
        <f t="shared" si="2"/>
        <v>117</v>
      </c>
      <c r="H6" s="190">
        <f t="shared" si="2"/>
        <v>290</v>
      </c>
      <c r="I6" s="190">
        <f t="shared" si="2"/>
        <v>193</v>
      </c>
      <c r="J6" s="190">
        <f t="shared" si="2"/>
        <v>331</v>
      </c>
      <c r="K6" s="190">
        <f t="shared" si="2"/>
        <v>23</v>
      </c>
      <c r="L6" s="190">
        <f t="shared" si="2"/>
        <v>57</v>
      </c>
      <c r="M6" s="190">
        <f t="shared" si="2"/>
        <v>0</v>
      </c>
      <c r="N6" s="190">
        <f t="shared" si="2"/>
        <v>0</v>
      </c>
      <c r="O6" s="190">
        <f t="shared" si="2"/>
        <v>139</v>
      </c>
      <c r="P6" s="190">
        <f t="shared" si="2"/>
        <v>209</v>
      </c>
      <c r="Q6" s="190">
        <f t="shared" si="2"/>
        <v>99</v>
      </c>
      <c r="R6" s="190">
        <f t="shared" si="2"/>
        <v>125</v>
      </c>
      <c r="S6" s="190">
        <f t="shared" si="2"/>
        <v>74</v>
      </c>
      <c r="T6" s="190">
        <f t="shared" si="2"/>
        <v>144</v>
      </c>
      <c r="U6" s="190">
        <f t="shared" si="2"/>
        <v>11</v>
      </c>
      <c r="V6" s="190">
        <f t="shared" si="2"/>
        <v>19</v>
      </c>
      <c r="W6" s="190">
        <f t="shared" si="2"/>
        <v>1</v>
      </c>
      <c r="X6" s="190">
        <f t="shared" si="2"/>
        <v>1</v>
      </c>
      <c r="Y6" s="190">
        <f t="shared" si="2"/>
        <v>294</v>
      </c>
      <c r="Z6" s="191">
        <f t="shared" si="2"/>
        <v>423</v>
      </c>
    </row>
    <row r="7" spans="1:26" ht="21" customHeight="1" x14ac:dyDescent="0.2">
      <c r="A7" s="486"/>
      <c r="B7" s="75" t="s">
        <v>412</v>
      </c>
      <c r="C7" s="187">
        <f t="shared" si="1"/>
        <v>332</v>
      </c>
      <c r="D7" s="188">
        <f t="shared" si="1"/>
        <v>3423</v>
      </c>
      <c r="E7" s="189">
        <f t="shared" si="1"/>
        <v>55</v>
      </c>
      <c r="F7" s="190">
        <f t="shared" si="1"/>
        <v>555</v>
      </c>
      <c r="G7" s="190">
        <f t="shared" si="1"/>
        <v>72</v>
      </c>
      <c r="H7" s="190">
        <f t="shared" si="1"/>
        <v>777</v>
      </c>
      <c r="I7" s="190">
        <f t="shared" si="1"/>
        <v>48</v>
      </c>
      <c r="J7" s="190">
        <f t="shared" si="1"/>
        <v>364</v>
      </c>
      <c r="K7" s="190">
        <f t="shared" si="1"/>
        <v>19</v>
      </c>
      <c r="L7" s="190">
        <f t="shared" si="1"/>
        <v>224</v>
      </c>
      <c r="M7" s="190">
        <f t="shared" si="1"/>
        <v>1</v>
      </c>
      <c r="N7" s="190">
        <f t="shared" si="1"/>
        <v>5</v>
      </c>
      <c r="O7" s="190">
        <f t="shared" si="1"/>
        <v>26</v>
      </c>
      <c r="P7" s="190">
        <f t="shared" si="1"/>
        <v>290</v>
      </c>
      <c r="Q7" s="190">
        <f t="shared" si="1"/>
        <v>9</v>
      </c>
      <c r="R7" s="190">
        <f t="shared" si="1"/>
        <v>97</v>
      </c>
      <c r="S7" s="190">
        <f t="shared" ref="S7:Z12" si="3">S15+S23</f>
        <v>36</v>
      </c>
      <c r="T7" s="190">
        <f t="shared" si="3"/>
        <v>394</v>
      </c>
      <c r="U7" s="190">
        <f t="shared" si="3"/>
        <v>9</v>
      </c>
      <c r="V7" s="190">
        <f t="shared" si="3"/>
        <v>126</v>
      </c>
      <c r="W7" s="190">
        <f t="shared" si="3"/>
        <v>1</v>
      </c>
      <c r="X7" s="190">
        <f t="shared" si="3"/>
        <v>5</v>
      </c>
      <c r="Y7" s="190">
        <f t="shared" si="3"/>
        <v>56</v>
      </c>
      <c r="Z7" s="191">
        <f t="shared" si="3"/>
        <v>586</v>
      </c>
    </row>
    <row r="8" spans="1:26" ht="21" customHeight="1" x14ac:dyDescent="0.2">
      <c r="A8" s="486"/>
      <c r="B8" s="75" t="s">
        <v>413</v>
      </c>
      <c r="C8" s="187">
        <f t="shared" si="1"/>
        <v>29</v>
      </c>
      <c r="D8" s="188">
        <f t="shared" si="1"/>
        <v>1547</v>
      </c>
      <c r="E8" s="189">
        <f t="shared" si="1"/>
        <v>4</v>
      </c>
      <c r="F8" s="190">
        <f t="shared" si="1"/>
        <v>197</v>
      </c>
      <c r="G8" s="190">
        <f t="shared" si="1"/>
        <v>5</v>
      </c>
      <c r="H8" s="190">
        <f t="shared" si="1"/>
        <v>336</v>
      </c>
      <c r="I8" s="190">
        <f t="shared" si="1"/>
        <v>8</v>
      </c>
      <c r="J8" s="190">
        <f t="shared" si="1"/>
        <v>359</v>
      </c>
      <c r="K8" s="190">
        <f t="shared" si="1"/>
        <v>3</v>
      </c>
      <c r="L8" s="190">
        <f t="shared" si="1"/>
        <v>231</v>
      </c>
      <c r="M8" s="190">
        <f t="shared" si="1"/>
        <v>0</v>
      </c>
      <c r="N8" s="190">
        <f t="shared" si="1"/>
        <v>0</v>
      </c>
      <c r="O8" s="190">
        <f t="shared" si="1"/>
        <v>1</v>
      </c>
      <c r="P8" s="190">
        <f t="shared" si="1"/>
        <v>24</v>
      </c>
      <c r="Q8" s="190">
        <f t="shared" si="1"/>
        <v>2</v>
      </c>
      <c r="R8" s="190">
        <f t="shared" si="1"/>
        <v>118</v>
      </c>
      <c r="S8" s="190">
        <f t="shared" si="3"/>
        <v>2</v>
      </c>
      <c r="T8" s="190">
        <f t="shared" si="3"/>
        <v>76</v>
      </c>
      <c r="U8" s="190">
        <f t="shared" si="3"/>
        <v>1</v>
      </c>
      <c r="V8" s="190">
        <f t="shared" si="3"/>
        <v>20</v>
      </c>
      <c r="W8" s="190">
        <f t="shared" si="3"/>
        <v>0</v>
      </c>
      <c r="X8" s="190">
        <f t="shared" si="3"/>
        <v>0</v>
      </c>
      <c r="Y8" s="190">
        <f t="shared" si="3"/>
        <v>3</v>
      </c>
      <c r="Z8" s="191">
        <f t="shared" si="3"/>
        <v>186</v>
      </c>
    </row>
    <row r="9" spans="1:26" ht="21" customHeight="1" x14ac:dyDescent="0.2">
      <c r="A9" s="486"/>
      <c r="B9" s="75" t="s">
        <v>414</v>
      </c>
      <c r="C9" s="187">
        <f t="shared" si="1"/>
        <v>91</v>
      </c>
      <c r="D9" s="188">
        <f t="shared" si="1"/>
        <v>27785</v>
      </c>
      <c r="E9" s="189">
        <f t="shared" si="1"/>
        <v>11</v>
      </c>
      <c r="F9" s="190">
        <f t="shared" si="1"/>
        <v>3061</v>
      </c>
      <c r="G9" s="190">
        <f t="shared" si="1"/>
        <v>27</v>
      </c>
      <c r="H9" s="190">
        <f t="shared" si="1"/>
        <v>9774</v>
      </c>
      <c r="I9" s="190">
        <f t="shared" si="1"/>
        <v>20</v>
      </c>
      <c r="J9" s="190">
        <f t="shared" si="1"/>
        <v>6489</v>
      </c>
      <c r="K9" s="190">
        <f t="shared" si="1"/>
        <v>6</v>
      </c>
      <c r="L9" s="190">
        <f t="shared" si="1"/>
        <v>1978</v>
      </c>
      <c r="M9" s="190">
        <f t="shared" si="1"/>
        <v>0</v>
      </c>
      <c r="N9" s="190">
        <f t="shared" si="1"/>
        <v>0</v>
      </c>
      <c r="O9" s="190">
        <f t="shared" si="1"/>
        <v>6</v>
      </c>
      <c r="P9" s="190">
        <f t="shared" si="1"/>
        <v>1585</v>
      </c>
      <c r="Q9" s="190">
        <f t="shared" si="1"/>
        <v>2</v>
      </c>
      <c r="R9" s="190">
        <f t="shared" si="1"/>
        <v>350</v>
      </c>
      <c r="S9" s="190">
        <f t="shared" si="3"/>
        <v>13</v>
      </c>
      <c r="T9" s="190">
        <f t="shared" si="3"/>
        <v>2899</v>
      </c>
      <c r="U9" s="190">
        <f t="shared" si="3"/>
        <v>2</v>
      </c>
      <c r="V9" s="190">
        <f t="shared" si="3"/>
        <v>463</v>
      </c>
      <c r="W9" s="190">
        <f t="shared" si="3"/>
        <v>0</v>
      </c>
      <c r="X9" s="190">
        <f t="shared" si="3"/>
        <v>0</v>
      </c>
      <c r="Y9" s="190">
        <f t="shared" si="3"/>
        <v>4</v>
      </c>
      <c r="Z9" s="191">
        <f t="shared" si="3"/>
        <v>1186</v>
      </c>
    </row>
    <row r="10" spans="1:26" ht="21" customHeight="1" x14ac:dyDescent="0.2">
      <c r="A10" s="486"/>
      <c r="B10" s="192" t="s">
        <v>415</v>
      </c>
      <c r="C10" s="187">
        <f t="shared" si="1"/>
        <v>24</v>
      </c>
      <c r="D10" s="188">
        <f t="shared" si="1"/>
        <v>17391</v>
      </c>
      <c r="E10" s="189">
        <f t="shared" si="1"/>
        <v>1</v>
      </c>
      <c r="F10" s="190">
        <f t="shared" si="1"/>
        <v>745</v>
      </c>
      <c r="G10" s="190">
        <f t="shared" si="1"/>
        <v>7</v>
      </c>
      <c r="H10" s="190">
        <f t="shared" si="1"/>
        <v>4274</v>
      </c>
      <c r="I10" s="190">
        <f t="shared" si="1"/>
        <v>7</v>
      </c>
      <c r="J10" s="190">
        <f t="shared" si="1"/>
        <v>5856</v>
      </c>
      <c r="K10" s="190">
        <f t="shared" si="1"/>
        <v>3</v>
      </c>
      <c r="L10" s="190">
        <f t="shared" si="1"/>
        <v>1950</v>
      </c>
      <c r="M10" s="190">
        <f t="shared" si="1"/>
        <v>0</v>
      </c>
      <c r="N10" s="190">
        <f t="shared" si="1"/>
        <v>0</v>
      </c>
      <c r="O10" s="190">
        <f t="shared" si="1"/>
        <v>2</v>
      </c>
      <c r="P10" s="190">
        <f t="shared" si="1"/>
        <v>1592</v>
      </c>
      <c r="Q10" s="190">
        <f t="shared" si="1"/>
        <v>0</v>
      </c>
      <c r="R10" s="190">
        <f t="shared" si="1"/>
        <v>0</v>
      </c>
      <c r="S10" s="190">
        <f t="shared" si="3"/>
        <v>2</v>
      </c>
      <c r="T10" s="190">
        <f t="shared" si="3"/>
        <v>1736</v>
      </c>
      <c r="U10" s="190">
        <f t="shared" si="3"/>
        <v>1</v>
      </c>
      <c r="V10" s="190">
        <f t="shared" si="3"/>
        <v>738</v>
      </c>
      <c r="W10" s="190">
        <f t="shared" si="3"/>
        <v>0</v>
      </c>
      <c r="X10" s="190">
        <f t="shared" si="3"/>
        <v>0</v>
      </c>
      <c r="Y10" s="190">
        <f t="shared" si="3"/>
        <v>1</v>
      </c>
      <c r="Z10" s="191">
        <f t="shared" si="3"/>
        <v>500</v>
      </c>
    </row>
    <row r="11" spans="1:26" ht="21" customHeight="1" x14ac:dyDescent="0.2">
      <c r="A11" s="486"/>
      <c r="B11" s="192" t="s">
        <v>416</v>
      </c>
      <c r="C11" s="187">
        <f t="shared" si="1"/>
        <v>29</v>
      </c>
      <c r="D11" s="188">
        <f t="shared" si="1"/>
        <v>59556</v>
      </c>
      <c r="E11" s="189">
        <f t="shared" si="1"/>
        <v>1</v>
      </c>
      <c r="F11" s="190">
        <f t="shared" si="1"/>
        <v>1330</v>
      </c>
      <c r="G11" s="190">
        <f t="shared" si="1"/>
        <v>5</v>
      </c>
      <c r="H11" s="190">
        <f t="shared" si="1"/>
        <v>9022</v>
      </c>
      <c r="I11" s="190">
        <f t="shared" si="1"/>
        <v>8</v>
      </c>
      <c r="J11" s="190">
        <f t="shared" si="1"/>
        <v>20638</v>
      </c>
      <c r="K11" s="190">
        <f t="shared" si="1"/>
        <v>6</v>
      </c>
      <c r="L11" s="190">
        <f t="shared" si="1"/>
        <v>11707</v>
      </c>
      <c r="M11" s="190">
        <f t="shared" si="1"/>
        <v>0</v>
      </c>
      <c r="N11" s="190">
        <f t="shared" si="1"/>
        <v>0</v>
      </c>
      <c r="O11" s="190">
        <f t="shared" si="1"/>
        <v>1</v>
      </c>
      <c r="P11" s="190">
        <f t="shared" si="1"/>
        <v>1311</v>
      </c>
      <c r="Q11" s="190">
        <f t="shared" si="1"/>
        <v>0</v>
      </c>
      <c r="R11" s="190">
        <f t="shared" si="1"/>
        <v>0</v>
      </c>
      <c r="S11" s="190">
        <f t="shared" si="3"/>
        <v>2</v>
      </c>
      <c r="T11" s="190">
        <f t="shared" si="3"/>
        <v>3642</v>
      </c>
      <c r="U11" s="190">
        <f t="shared" si="3"/>
        <v>0</v>
      </c>
      <c r="V11" s="190">
        <f t="shared" si="3"/>
        <v>0</v>
      </c>
      <c r="W11" s="190">
        <f t="shared" si="3"/>
        <v>0</v>
      </c>
      <c r="X11" s="190">
        <f t="shared" si="3"/>
        <v>0</v>
      </c>
      <c r="Y11" s="190">
        <f t="shared" si="3"/>
        <v>6</v>
      </c>
      <c r="Z11" s="191">
        <f t="shared" si="3"/>
        <v>11906</v>
      </c>
    </row>
    <row r="12" spans="1:26" ht="21" customHeight="1" x14ac:dyDescent="0.2">
      <c r="A12" s="478"/>
      <c r="B12" s="193" t="s">
        <v>160</v>
      </c>
      <c r="C12" s="194">
        <f t="shared" si="1"/>
        <v>33</v>
      </c>
      <c r="D12" s="195">
        <f t="shared" si="1"/>
        <v>412291</v>
      </c>
      <c r="E12" s="196">
        <f t="shared" si="1"/>
        <v>6</v>
      </c>
      <c r="F12" s="190">
        <f t="shared" si="1"/>
        <v>73971</v>
      </c>
      <c r="G12" s="190">
        <f t="shared" si="1"/>
        <v>5</v>
      </c>
      <c r="H12" s="190">
        <f t="shared" si="1"/>
        <v>42580</v>
      </c>
      <c r="I12" s="190">
        <f t="shared" si="1"/>
        <v>13</v>
      </c>
      <c r="J12" s="190">
        <f t="shared" si="1"/>
        <v>178113</v>
      </c>
      <c r="K12" s="190">
        <f t="shared" si="1"/>
        <v>2</v>
      </c>
      <c r="L12" s="190">
        <f t="shared" si="1"/>
        <v>26409</v>
      </c>
      <c r="M12" s="190">
        <f t="shared" si="1"/>
        <v>0</v>
      </c>
      <c r="N12" s="190">
        <f t="shared" si="1"/>
        <v>0</v>
      </c>
      <c r="O12" s="190">
        <f t="shared" si="1"/>
        <v>3</v>
      </c>
      <c r="P12" s="190">
        <f t="shared" si="1"/>
        <v>23894</v>
      </c>
      <c r="Q12" s="190">
        <f t="shared" si="1"/>
        <v>1</v>
      </c>
      <c r="R12" s="190">
        <f t="shared" si="1"/>
        <v>33205</v>
      </c>
      <c r="S12" s="190">
        <f t="shared" si="3"/>
        <v>1</v>
      </c>
      <c r="T12" s="190">
        <f t="shared" si="3"/>
        <v>22468</v>
      </c>
      <c r="U12" s="190">
        <f t="shared" si="3"/>
        <v>0</v>
      </c>
      <c r="V12" s="190">
        <f t="shared" si="3"/>
        <v>0</v>
      </c>
      <c r="W12" s="190">
        <f t="shared" si="3"/>
        <v>0</v>
      </c>
      <c r="X12" s="190">
        <f t="shared" si="3"/>
        <v>0</v>
      </c>
      <c r="Y12" s="190">
        <f t="shared" si="3"/>
        <v>2</v>
      </c>
      <c r="Z12" s="191">
        <f t="shared" si="3"/>
        <v>11651</v>
      </c>
    </row>
    <row r="13" spans="1:26" s="198" customFormat="1" ht="21" customHeight="1" x14ac:dyDescent="0.2">
      <c r="A13" s="480" t="s">
        <v>161</v>
      </c>
      <c r="B13" s="182" t="s">
        <v>122</v>
      </c>
      <c r="C13" s="183">
        <f t="shared" ref="C13:Z13" si="4">SUM(C14:C20)</f>
        <v>1163</v>
      </c>
      <c r="D13" s="184">
        <f t="shared" si="4"/>
        <v>510315</v>
      </c>
      <c r="E13" s="197">
        <f t="shared" si="4"/>
        <v>130</v>
      </c>
      <c r="F13" s="186">
        <f t="shared" si="4"/>
        <v>79354</v>
      </c>
      <c r="G13" s="186">
        <f t="shared" si="4"/>
        <v>185</v>
      </c>
      <c r="H13" s="186">
        <f t="shared" si="4"/>
        <v>65536</v>
      </c>
      <c r="I13" s="186">
        <f t="shared" si="4"/>
        <v>259</v>
      </c>
      <c r="J13" s="186">
        <f t="shared" si="4"/>
        <v>206426</v>
      </c>
      <c r="K13" s="186">
        <f t="shared" si="4"/>
        <v>21</v>
      </c>
      <c r="L13" s="186">
        <f t="shared" si="4"/>
        <v>40813</v>
      </c>
      <c r="M13" s="186">
        <f t="shared" si="4"/>
        <v>0</v>
      </c>
      <c r="N13" s="186">
        <f t="shared" si="4"/>
        <v>0</v>
      </c>
      <c r="O13" s="186">
        <f t="shared" si="4"/>
        <v>117</v>
      </c>
      <c r="P13" s="186">
        <f t="shared" si="4"/>
        <v>28743</v>
      </c>
      <c r="Q13" s="186">
        <f t="shared" si="4"/>
        <v>70</v>
      </c>
      <c r="R13" s="186">
        <f t="shared" si="4"/>
        <v>33752</v>
      </c>
      <c r="S13" s="186">
        <f t="shared" si="4"/>
        <v>95</v>
      </c>
      <c r="T13" s="186">
        <f t="shared" si="4"/>
        <v>28442</v>
      </c>
      <c r="U13" s="186">
        <f t="shared" si="4"/>
        <v>21</v>
      </c>
      <c r="V13" s="186">
        <f t="shared" si="4"/>
        <v>1319</v>
      </c>
      <c r="W13" s="186">
        <f t="shared" si="4"/>
        <v>1</v>
      </c>
      <c r="X13" s="186">
        <f t="shared" si="4"/>
        <v>1</v>
      </c>
      <c r="Y13" s="186">
        <f t="shared" si="4"/>
        <v>264</v>
      </c>
      <c r="Z13" s="184">
        <f t="shared" si="4"/>
        <v>25929</v>
      </c>
    </row>
    <row r="14" spans="1:26" ht="21" customHeight="1" x14ac:dyDescent="0.2">
      <c r="A14" s="486"/>
      <c r="B14" s="75" t="s">
        <v>130</v>
      </c>
      <c r="C14" s="199">
        <f t="shared" ref="C14:D20" si="5">E14+G14+I14+K14+M14+O14+Q14+S14+U14+W14+Y14</f>
        <v>787</v>
      </c>
      <c r="D14" s="200">
        <f>F14+H14+J14+L14+N14+P14+R14+T14+V14+X14+Z14</f>
        <v>1261</v>
      </c>
      <c r="E14" s="201">
        <v>85</v>
      </c>
      <c r="F14" s="202">
        <v>131</v>
      </c>
      <c r="G14" s="202">
        <v>86</v>
      </c>
      <c r="H14" s="202">
        <v>206</v>
      </c>
      <c r="I14" s="202">
        <v>176</v>
      </c>
      <c r="J14" s="202">
        <v>294</v>
      </c>
      <c r="K14" s="202">
        <v>5</v>
      </c>
      <c r="L14" s="202">
        <v>12</v>
      </c>
      <c r="M14" s="202">
        <v>0</v>
      </c>
      <c r="N14" s="202">
        <v>0</v>
      </c>
      <c r="O14" s="203">
        <v>85</v>
      </c>
      <c r="P14" s="202">
        <v>133</v>
      </c>
      <c r="Q14" s="202">
        <v>62</v>
      </c>
      <c r="R14" s="202">
        <v>68</v>
      </c>
      <c r="S14" s="202">
        <v>59</v>
      </c>
      <c r="T14" s="202">
        <v>110</v>
      </c>
      <c r="U14" s="202">
        <v>11</v>
      </c>
      <c r="V14" s="202">
        <v>19</v>
      </c>
      <c r="W14" s="202">
        <v>1</v>
      </c>
      <c r="X14" s="202">
        <v>1</v>
      </c>
      <c r="Y14" s="202">
        <v>217</v>
      </c>
      <c r="Z14" s="204">
        <v>287</v>
      </c>
    </row>
    <row r="15" spans="1:26" ht="21" customHeight="1" x14ac:dyDescent="0.2">
      <c r="A15" s="486"/>
      <c r="B15" s="75" t="s">
        <v>417</v>
      </c>
      <c r="C15" s="199">
        <f t="shared" si="5"/>
        <v>206</v>
      </c>
      <c r="D15" s="200">
        <f t="shared" si="5"/>
        <v>1992</v>
      </c>
      <c r="E15" s="201">
        <v>25</v>
      </c>
      <c r="F15" s="202">
        <v>267</v>
      </c>
      <c r="G15" s="202">
        <v>54</v>
      </c>
      <c r="H15" s="202">
        <v>564</v>
      </c>
      <c r="I15" s="202">
        <v>37</v>
      </c>
      <c r="J15" s="202">
        <v>257</v>
      </c>
      <c r="K15" s="202">
        <v>3</v>
      </c>
      <c r="L15" s="202">
        <v>25</v>
      </c>
      <c r="M15" s="202">
        <v>0</v>
      </c>
      <c r="N15" s="202">
        <v>0</v>
      </c>
      <c r="O15" s="203">
        <v>19</v>
      </c>
      <c r="P15" s="202">
        <v>204</v>
      </c>
      <c r="Q15" s="202">
        <v>4</v>
      </c>
      <c r="R15" s="202">
        <v>31</v>
      </c>
      <c r="S15" s="202">
        <v>25</v>
      </c>
      <c r="T15" s="202">
        <v>276</v>
      </c>
      <c r="U15" s="202">
        <v>7</v>
      </c>
      <c r="V15" s="202">
        <v>99</v>
      </c>
      <c r="W15" s="202">
        <v>0</v>
      </c>
      <c r="X15" s="202">
        <v>0</v>
      </c>
      <c r="Y15" s="202">
        <v>32</v>
      </c>
      <c r="Z15" s="204">
        <v>269</v>
      </c>
    </row>
    <row r="16" spans="1:26" ht="21" customHeight="1" x14ac:dyDescent="0.2">
      <c r="A16" s="486"/>
      <c r="B16" s="75" t="s">
        <v>418</v>
      </c>
      <c r="C16" s="199">
        <f t="shared" si="5"/>
        <v>16</v>
      </c>
      <c r="D16" s="200">
        <f t="shared" si="5"/>
        <v>985</v>
      </c>
      <c r="E16" s="201">
        <v>2</v>
      </c>
      <c r="F16" s="202">
        <v>139</v>
      </c>
      <c r="G16" s="46">
        <v>4</v>
      </c>
      <c r="H16" s="202">
        <v>261</v>
      </c>
      <c r="I16" s="202">
        <v>4</v>
      </c>
      <c r="J16" s="202">
        <v>257</v>
      </c>
      <c r="K16" s="202">
        <v>0</v>
      </c>
      <c r="L16" s="202">
        <v>0</v>
      </c>
      <c r="M16" s="202">
        <v>0</v>
      </c>
      <c r="N16" s="202">
        <v>0</v>
      </c>
      <c r="O16" s="203">
        <v>1</v>
      </c>
      <c r="P16" s="202">
        <v>24</v>
      </c>
      <c r="Q16" s="202">
        <v>1</v>
      </c>
      <c r="R16" s="202">
        <v>98</v>
      </c>
      <c r="S16" s="202">
        <v>2</v>
      </c>
      <c r="T16" s="202">
        <v>76</v>
      </c>
      <c r="U16" s="202">
        <v>0</v>
      </c>
      <c r="V16" s="202">
        <v>0</v>
      </c>
      <c r="W16" s="202">
        <v>0</v>
      </c>
      <c r="X16" s="202">
        <v>0</v>
      </c>
      <c r="Y16" s="202">
        <v>2</v>
      </c>
      <c r="Z16" s="204">
        <v>130</v>
      </c>
    </row>
    <row r="17" spans="1:26" ht="21" customHeight="1" x14ac:dyDescent="0.2">
      <c r="A17" s="486"/>
      <c r="B17" s="75" t="s">
        <v>419</v>
      </c>
      <c r="C17" s="199">
        <f t="shared" si="5"/>
        <v>70</v>
      </c>
      <c r="D17" s="200">
        <f t="shared" si="5"/>
        <v>22420</v>
      </c>
      <c r="E17" s="201">
        <v>10</v>
      </c>
      <c r="F17" s="202">
        <v>2771</v>
      </c>
      <c r="G17" s="46">
        <v>24</v>
      </c>
      <c r="H17" s="202">
        <v>8629</v>
      </c>
      <c r="I17" s="202">
        <v>15</v>
      </c>
      <c r="J17" s="202">
        <v>5506</v>
      </c>
      <c r="K17" s="202">
        <v>2</v>
      </c>
      <c r="L17" s="202">
        <v>710</v>
      </c>
      <c r="M17" s="202">
        <v>0</v>
      </c>
      <c r="N17" s="202">
        <v>0</v>
      </c>
      <c r="O17" s="203">
        <v>6</v>
      </c>
      <c r="P17" s="202">
        <v>1585</v>
      </c>
      <c r="Q17" s="202">
        <v>2</v>
      </c>
      <c r="R17" s="202">
        <v>350</v>
      </c>
      <c r="S17" s="202">
        <v>5</v>
      </c>
      <c r="T17" s="202">
        <v>1220</v>
      </c>
      <c r="U17" s="202">
        <v>2</v>
      </c>
      <c r="V17" s="202">
        <v>463</v>
      </c>
      <c r="W17" s="202">
        <v>0</v>
      </c>
      <c r="X17" s="202">
        <v>0</v>
      </c>
      <c r="Y17" s="202">
        <v>4</v>
      </c>
      <c r="Z17" s="204">
        <v>1186</v>
      </c>
    </row>
    <row r="18" spans="1:26" ht="21" customHeight="1" x14ac:dyDescent="0.2">
      <c r="A18" s="486"/>
      <c r="B18" s="192" t="s">
        <v>420</v>
      </c>
      <c r="C18" s="199">
        <f t="shared" si="5"/>
        <v>24</v>
      </c>
      <c r="D18" s="200">
        <f t="shared" si="5"/>
        <v>17391</v>
      </c>
      <c r="E18" s="201">
        <v>1</v>
      </c>
      <c r="F18" s="202">
        <v>745</v>
      </c>
      <c r="G18" s="46">
        <v>7</v>
      </c>
      <c r="H18" s="202">
        <v>4274</v>
      </c>
      <c r="I18" s="202">
        <v>7</v>
      </c>
      <c r="J18" s="202">
        <v>5856</v>
      </c>
      <c r="K18" s="202">
        <v>3</v>
      </c>
      <c r="L18" s="202">
        <v>1950</v>
      </c>
      <c r="M18" s="202">
        <v>0</v>
      </c>
      <c r="N18" s="202">
        <v>0</v>
      </c>
      <c r="O18" s="203">
        <v>2</v>
      </c>
      <c r="P18" s="202">
        <v>1592</v>
      </c>
      <c r="Q18" s="202">
        <v>0</v>
      </c>
      <c r="R18" s="202">
        <v>0</v>
      </c>
      <c r="S18" s="202">
        <v>2</v>
      </c>
      <c r="T18" s="202">
        <v>1736</v>
      </c>
      <c r="U18" s="202">
        <v>1</v>
      </c>
      <c r="V18" s="202">
        <v>738</v>
      </c>
      <c r="W18" s="202">
        <v>0</v>
      </c>
      <c r="X18" s="202">
        <v>0</v>
      </c>
      <c r="Y18" s="202">
        <v>1</v>
      </c>
      <c r="Z18" s="204">
        <v>500</v>
      </c>
    </row>
    <row r="19" spans="1:26" ht="21" customHeight="1" x14ac:dyDescent="0.2">
      <c r="A19" s="486"/>
      <c r="B19" s="192" t="s">
        <v>421</v>
      </c>
      <c r="C19" s="199">
        <f t="shared" si="5"/>
        <v>28</v>
      </c>
      <c r="D19" s="200">
        <f t="shared" si="5"/>
        <v>58470</v>
      </c>
      <c r="E19" s="201">
        <v>1</v>
      </c>
      <c r="F19" s="202">
        <v>1330</v>
      </c>
      <c r="G19" s="46">
        <v>5</v>
      </c>
      <c r="H19" s="202">
        <v>9022</v>
      </c>
      <c r="I19" s="202">
        <v>8</v>
      </c>
      <c r="J19" s="202">
        <v>20638</v>
      </c>
      <c r="K19" s="202">
        <v>6</v>
      </c>
      <c r="L19" s="202">
        <v>11707</v>
      </c>
      <c r="M19" s="202">
        <v>0</v>
      </c>
      <c r="N19" s="202">
        <v>0</v>
      </c>
      <c r="O19" s="202">
        <v>1</v>
      </c>
      <c r="P19" s="202">
        <v>1311</v>
      </c>
      <c r="Q19" s="202">
        <v>0</v>
      </c>
      <c r="R19" s="202">
        <v>0</v>
      </c>
      <c r="S19" s="202">
        <v>1</v>
      </c>
      <c r="T19" s="202">
        <v>2556</v>
      </c>
      <c r="U19" s="202">
        <v>0</v>
      </c>
      <c r="V19" s="202">
        <v>0</v>
      </c>
      <c r="W19" s="202">
        <v>0</v>
      </c>
      <c r="X19" s="202">
        <v>0</v>
      </c>
      <c r="Y19" s="202">
        <v>6</v>
      </c>
      <c r="Z19" s="204">
        <v>11906</v>
      </c>
    </row>
    <row r="20" spans="1:26" ht="21" customHeight="1" x14ac:dyDescent="0.2">
      <c r="A20" s="487"/>
      <c r="B20" s="205" t="s">
        <v>160</v>
      </c>
      <c r="C20" s="206">
        <f t="shared" si="5"/>
        <v>32</v>
      </c>
      <c r="D20" s="207">
        <f t="shared" si="5"/>
        <v>407796</v>
      </c>
      <c r="E20" s="208">
        <v>6</v>
      </c>
      <c r="F20" s="209">
        <v>73971</v>
      </c>
      <c r="G20" s="209">
        <v>5</v>
      </c>
      <c r="H20" s="209">
        <v>42580</v>
      </c>
      <c r="I20" s="209">
        <v>12</v>
      </c>
      <c r="J20" s="209">
        <v>173618</v>
      </c>
      <c r="K20" s="209">
        <v>2</v>
      </c>
      <c r="L20" s="209">
        <v>26409</v>
      </c>
      <c r="M20" s="209">
        <v>0</v>
      </c>
      <c r="N20" s="209">
        <v>0</v>
      </c>
      <c r="O20" s="209">
        <v>3</v>
      </c>
      <c r="P20" s="209">
        <v>23894</v>
      </c>
      <c r="Q20" s="209">
        <v>1</v>
      </c>
      <c r="R20" s="209">
        <v>33205</v>
      </c>
      <c r="S20" s="209">
        <v>1</v>
      </c>
      <c r="T20" s="209">
        <v>22468</v>
      </c>
      <c r="U20" s="209">
        <v>0</v>
      </c>
      <c r="V20" s="209">
        <v>0</v>
      </c>
      <c r="W20" s="209">
        <v>0</v>
      </c>
      <c r="X20" s="209">
        <v>0</v>
      </c>
      <c r="Y20" s="209">
        <v>2</v>
      </c>
      <c r="Z20" s="210">
        <v>11651</v>
      </c>
    </row>
    <row r="21" spans="1:26" s="198" customFormat="1" ht="21" customHeight="1" x14ac:dyDescent="0.2">
      <c r="A21" s="486" t="s">
        <v>162</v>
      </c>
      <c r="B21" s="211" t="s">
        <v>122</v>
      </c>
      <c r="C21" s="199">
        <f t="shared" ref="C21:Z21" si="6">SUM(C22:C28)</f>
        <v>442</v>
      </c>
      <c r="D21" s="184">
        <f>SUM(D22:D28)</f>
        <v>13488</v>
      </c>
      <c r="E21" s="199">
        <f t="shared" si="6"/>
        <v>64</v>
      </c>
      <c r="F21" s="212">
        <f t="shared" si="6"/>
        <v>716</v>
      </c>
      <c r="G21" s="212">
        <f t="shared" si="6"/>
        <v>53</v>
      </c>
      <c r="H21" s="212">
        <f t="shared" si="6"/>
        <v>1517</v>
      </c>
      <c r="I21" s="212">
        <f t="shared" si="6"/>
        <v>38</v>
      </c>
      <c r="J21" s="212">
        <f t="shared" si="6"/>
        <v>5724</v>
      </c>
      <c r="K21" s="212">
        <f t="shared" si="6"/>
        <v>41</v>
      </c>
      <c r="L21" s="212">
        <f t="shared" si="6"/>
        <v>1743</v>
      </c>
      <c r="M21" s="212">
        <f t="shared" si="6"/>
        <v>1</v>
      </c>
      <c r="N21" s="212">
        <f t="shared" si="6"/>
        <v>5</v>
      </c>
      <c r="O21" s="212">
        <f t="shared" si="6"/>
        <v>61</v>
      </c>
      <c r="P21" s="212">
        <f t="shared" si="6"/>
        <v>162</v>
      </c>
      <c r="Q21" s="212">
        <f t="shared" si="6"/>
        <v>43</v>
      </c>
      <c r="R21" s="212">
        <f t="shared" si="6"/>
        <v>143</v>
      </c>
      <c r="S21" s="212">
        <f t="shared" si="6"/>
        <v>35</v>
      </c>
      <c r="T21" s="212">
        <f t="shared" si="6"/>
        <v>2917</v>
      </c>
      <c r="U21" s="212">
        <f t="shared" si="6"/>
        <v>3</v>
      </c>
      <c r="V21" s="212">
        <f t="shared" si="6"/>
        <v>47</v>
      </c>
      <c r="W21" s="212">
        <f t="shared" si="6"/>
        <v>1</v>
      </c>
      <c r="X21" s="212">
        <f t="shared" si="6"/>
        <v>5</v>
      </c>
      <c r="Y21" s="212">
        <f t="shared" si="6"/>
        <v>102</v>
      </c>
      <c r="Z21" s="200">
        <f t="shared" si="6"/>
        <v>509</v>
      </c>
    </row>
    <row r="22" spans="1:26" ht="21" customHeight="1" x14ac:dyDescent="0.2">
      <c r="A22" s="486"/>
      <c r="B22" s="75" t="s">
        <v>130</v>
      </c>
      <c r="C22" s="199">
        <f t="shared" ref="C22:D28" si="7">E22+G22+I22+K22+M22+O22+Q22+S22+U22+W22+Y22</f>
        <v>280</v>
      </c>
      <c r="D22" s="200">
        <f>F22+H22+J22+L22+N22+P22+R22+T22+V22+X22+Z22</f>
        <v>549</v>
      </c>
      <c r="E22" s="201">
        <v>31</v>
      </c>
      <c r="F22" s="202">
        <v>80</v>
      </c>
      <c r="G22" s="202">
        <v>31</v>
      </c>
      <c r="H22" s="202">
        <v>84</v>
      </c>
      <c r="I22" s="202">
        <v>17</v>
      </c>
      <c r="J22" s="202">
        <v>37</v>
      </c>
      <c r="K22" s="202">
        <v>18</v>
      </c>
      <c r="L22" s="202">
        <v>45</v>
      </c>
      <c r="M22" s="202">
        <v>0</v>
      </c>
      <c r="N22" s="202">
        <v>0</v>
      </c>
      <c r="O22" s="202">
        <v>54</v>
      </c>
      <c r="P22" s="202">
        <v>76</v>
      </c>
      <c r="Q22" s="202">
        <v>37</v>
      </c>
      <c r="R22" s="202">
        <v>57</v>
      </c>
      <c r="S22" s="202">
        <v>15</v>
      </c>
      <c r="T22" s="202">
        <v>34</v>
      </c>
      <c r="U22" s="202">
        <v>0</v>
      </c>
      <c r="V22" s="202">
        <v>0</v>
      </c>
      <c r="W22" s="202">
        <v>0</v>
      </c>
      <c r="X22" s="202">
        <v>0</v>
      </c>
      <c r="Y22" s="202">
        <v>77</v>
      </c>
      <c r="Z22" s="204">
        <v>136</v>
      </c>
    </row>
    <row r="23" spans="1:26" ht="21" customHeight="1" x14ac:dyDescent="0.2">
      <c r="A23" s="486"/>
      <c r="B23" s="75" t="s">
        <v>417</v>
      </c>
      <c r="C23" s="199">
        <f t="shared" si="7"/>
        <v>126</v>
      </c>
      <c r="D23" s="200">
        <f t="shared" si="7"/>
        <v>1431</v>
      </c>
      <c r="E23" s="201">
        <v>30</v>
      </c>
      <c r="F23" s="202">
        <v>288</v>
      </c>
      <c r="G23" s="202">
        <v>18</v>
      </c>
      <c r="H23" s="202">
        <v>213</v>
      </c>
      <c r="I23" s="202">
        <v>11</v>
      </c>
      <c r="J23" s="202">
        <v>107</v>
      </c>
      <c r="K23" s="202">
        <v>16</v>
      </c>
      <c r="L23" s="202">
        <v>199</v>
      </c>
      <c r="M23" s="202">
        <v>1</v>
      </c>
      <c r="N23" s="202">
        <v>5</v>
      </c>
      <c r="O23" s="202">
        <v>7</v>
      </c>
      <c r="P23" s="202">
        <v>86</v>
      </c>
      <c r="Q23" s="202">
        <v>5</v>
      </c>
      <c r="R23" s="202">
        <v>66</v>
      </c>
      <c r="S23" s="202">
        <v>11</v>
      </c>
      <c r="T23" s="202">
        <v>118</v>
      </c>
      <c r="U23" s="202">
        <v>2</v>
      </c>
      <c r="V23" s="202">
        <v>27</v>
      </c>
      <c r="W23" s="202">
        <v>1</v>
      </c>
      <c r="X23" s="202">
        <v>5</v>
      </c>
      <c r="Y23" s="202">
        <v>24</v>
      </c>
      <c r="Z23" s="204">
        <v>317</v>
      </c>
    </row>
    <row r="24" spans="1:26" ht="21" customHeight="1" x14ac:dyDescent="0.2">
      <c r="A24" s="486"/>
      <c r="B24" s="75" t="s">
        <v>418</v>
      </c>
      <c r="C24" s="199">
        <f t="shared" si="7"/>
        <v>13</v>
      </c>
      <c r="D24" s="200">
        <f t="shared" si="7"/>
        <v>562</v>
      </c>
      <c r="E24" s="201">
        <v>2</v>
      </c>
      <c r="F24" s="202">
        <v>58</v>
      </c>
      <c r="G24" s="202">
        <v>1</v>
      </c>
      <c r="H24" s="202">
        <v>75</v>
      </c>
      <c r="I24" s="202">
        <v>4</v>
      </c>
      <c r="J24" s="202">
        <v>102</v>
      </c>
      <c r="K24" s="202">
        <v>3</v>
      </c>
      <c r="L24" s="202">
        <v>231</v>
      </c>
      <c r="M24" s="202">
        <v>0</v>
      </c>
      <c r="N24" s="202">
        <v>0</v>
      </c>
      <c r="O24" s="202">
        <v>0</v>
      </c>
      <c r="P24" s="202">
        <v>0</v>
      </c>
      <c r="Q24" s="202">
        <v>1</v>
      </c>
      <c r="R24" s="202">
        <v>20</v>
      </c>
      <c r="S24" s="202">
        <v>0</v>
      </c>
      <c r="T24" s="202">
        <v>0</v>
      </c>
      <c r="U24" s="202">
        <v>1</v>
      </c>
      <c r="V24" s="202">
        <v>20</v>
      </c>
      <c r="W24" s="202">
        <v>0</v>
      </c>
      <c r="X24" s="202">
        <v>0</v>
      </c>
      <c r="Y24" s="202">
        <v>1</v>
      </c>
      <c r="Z24" s="204">
        <v>56</v>
      </c>
    </row>
    <row r="25" spans="1:26" ht="21" customHeight="1" x14ac:dyDescent="0.2">
      <c r="A25" s="486"/>
      <c r="B25" s="75" t="s">
        <v>419</v>
      </c>
      <c r="C25" s="199">
        <f t="shared" si="7"/>
        <v>21</v>
      </c>
      <c r="D25" s="200">
        <f t="shared" si="7"/>
        <v>5365</v>
      </c>
      <c r="E25" s="201">
        <v>1</v>
      </c>
      <c r="F25" s="202">
        <v>290</v>
      </c>
      <c r="G25" s="202">
        <v>3</v>
      </c>
      <c r="H25" s="202">
        <v>1145</v>
      </c>
      <c r="I25" s="202">
        <v>5</v>
      </c>
      <c r="J25" s="202">
        <v>983</v>
      </c>
      <c r="K25" s="202">
        <v>4</v>
      </c>
      <c r="L25" s="202">
        <v>1268</v>
      </c>
      <c r="M25" s="202">
        <v>0</v>
      </c>
      <c r="N25" s="202">
        <v>0</v>
      </c>
      <c r="O25" s="202">
        <v>0</v>
      </c>
      <c r="P25" s="202">
        <v>0</v>
      </c>
      <c r="Q25" s="202">
        <v>0</v>
      </c>
      <c r="R25" s="202">
        <v>0</v>
      </c>
      <c r="S25" s="202">
        <v>8</v>
      </c>
      <c r="T25" s="202">
        <v>1679</v>
      </c>
      <c r="U25" s="202">
        <v>0</v>
      </c>
      <c r="V25" s="202">
        <v>0</v>
      </c>
      <c r="W25" s="202">
        <v>0</v>
      </c>
      <c r="X25" s="202">
        <v>0</v>
      </c>
      <c r="Y25" s="202">
        <v>0</v>
      </c>
      <c r="Z25" s="204">
        <v>0</v>
      </c>
    </row>
    <row r="26" spans="1:26" ht="21" customHeight="1" x14ac:dyDescent="0.2">
      <c r="A26" s="486"/>
      <c r="B26" s="192" t="s">
        <v>420</v>
      </c>
      <c r="C26" s="199">
        <f t="shared" si="7"/>
        <v>0</v>
      </c>
      <c r="D26" s="200">
        <f t="shared" si="7"/>
        <v>0</v>
      </c>
      <c r="E26" s="201">
        <v>0</v>
      </c>
      <c r="F26" s="202">
        <v>0</v>
      </c>
      <c r="G26" s="202">
        <v>0</v>
      </c>
      <c r="H26" s="202">
        <v>0</v>
      </c>
      <c r="I26" s="202">
        <v>0</v>
      </c>
      <c r="J26" s="202">
        <v>0</v>
      </c>
      <c r="K26" s="202">
        <v>0</v>
      </c>
      <c r="L26" s="202">
        <v>0</v>
      </c>
      <c r="M26" s="202">
        <v>0</v>
      </c>
      <c r="N26" s="202">
        <v>0</v>
      </c>
      <c r="O26" s="202">
        <v>0</v>
      </c>
      <c r="P26" s="202">
        <v>0</v>
      </c>
      <c r="Q26" s="202">
        <v>0</v>
      </c>
      <c r="R26" s="202">
        <v>0</v>
      </c>
      <c r="S26" s="202">
        <v>0</v>
      </c>
      <c r="T26" s="202">
        <v>0</v>
      </c>
      <c r="U26" s="202">
        <v>0</v>
      </c>
      <c r="V26" s="202">
        <v>0</v>
      </c>
      <c r="W26" s="202">
        <v>0</v>
      </c>
      <c r="X26" s="202">
        <v>0</v>
      </c>
      <c r="Y26" s="202">
        <v>0</v>
      </c>
      <c r="Z26" s="204">
        <v>0</v>
      </c>
    </row>
    <row r="27" spans="1:26" ht="21" customHeight="1" x14ac:dyDescent="0.2">
      <c r="A27" s="486"/>
      <c r="B27" s="192" t="s">
        <v>421</v>
      </c>
      <c r="C27" s="199">
        <f t="shared" si="7"/>
        <v>1</v>
      </c>
      <c r="D27" s="200">
        <f t="shared" si="7"/>
        <v>1086</v>
      </c>
      <c r="E27" s="201">
        <v>0</v>
      </c>
      <c r="F27" s="202">
        <v>0</v>
      </c>
      <c r="G27" s="202">
        <v>0</v>
      </c>
      <c r="H27" s="202">
        <v>0</v>
      </c>
      <c r="I27" s="202">
        <v>0</v>
      </c>
      <c r="J27" s="202">
        <v>0</v>
      </c>
      <c r="K27" s="202">
        <v>0</v>
      </c>
      <c r="L27" s="202">
        <v>0</v>
      </c>
      <c r="M27" s="202">
        <v>0</v>
      </c>
      <c r="N27" s="202">
        <v>0</v>
      </c>
      <c r="O27" s="202">
        <v>0</v>
      </c>
      <c r="P27" s="202">
        <v>0</v>
      </c>
      <c r="Q27" s="202">
        <v>0</v>
      </c>
      <c r="R27" s="202">
        <v>0</v>
      </c>
      <c r="S27" s="202">
        <v>1</v>
      </c>
      <c r="T27" s="202">
        <v>1086</v>
      </c>
      <c r="U27" s="202">
        <v>0</v>
      </c>
      <c r="V27" s="202">
        <v>0</v>
      </c>
      <c r="W27" s="202">
        <v>0</v>
      </c>
      <c r="X27" s="202">
        <v>0</v>
      </c>
      <c r="Y27" s="202">
        <v>0</v>
      </c>
      <c r="Z27" s="204">
        <v>0</v>
      </c>
    </row>
    <row r="28" spans="1:26" ht="21" customHeight="1" x14ac:dyDescent="0.2">
      <c r="A28" s="478"/>
      <c r="B28" s="193" t="s">
        <v>160</v>
      </c>
      <c r="C28" s="213">
        <f t="shared" si="7"/>
        <v>1</v>
      </c>
      <c r="D28" s="214">
        <f t="shared" si="7"/>
        <v>4495</v>
      </c>
      <c r="E28" s="215">
        <v>0</v>
      </c>
      <c r="F28" s="216">
        <v>0</v>
      </c>
      <c r="G28" s="216">
        <v>0</v>
      </c>
      <c r="H28" s="216">
        <v>0</v>
      </c>
      <c r="I28" s="216">
        <v>1</v>
      </c>
      <c r="J28" s="216">
        <v>4495</v>
      </c>
      <c r="K28" s="216">
        <v>0</v>
      </c>
      <c r="L28" s="216">
        <v>0</v>
      </c>
      <c r="M28" s="216">
        <v>0</v>
      </c>
      <c r="N28" s="216">
        <v>0</v>
      </c>
      <c r="O28" s="216">
        <v>0</v>
      </c>
      <c r="P28" s="216">
        <v>0</v>
      </c>
      <c r="Q28" s="216">
        <v>0</v>
      </c>
      <c r="R28" s="216">
        <v>0</v>
      </c>
      <c r="S28" s="216">
        <v>0</v>
      </c>
      <c r="T28" s="216">
        <v>0</v>
      </c>
      <c r="U28" s="216">
        <v>0</v>
      </c>
      <c r="V28" s="216">
        <v>0</v>
      </c>
      <c r="W28" s="216">
        <v>0</v>
      </c>
      <c r="X28" s="216">
        <v>0</v>
      </c>
      <c r="Y28" s="216">
        <v>0</v>
      </c>
      <c r="Z28" s="217">
        <v>0</v>
      </c>
    </row>
  </sheetData>
  <mergeCells count="16">
    <mergeCell ref="K2:L3"/>
    <mergeCell ref="Y2:Z3"/>
    <mergeCell ref="A5:A12"/>
    <mergeCell ref="A13:A20"/>
    <mergeCell ref="A21:A28"/>
    <mergeCell ref="M2:N3"/>
    <mergeCell ref="O2:P3"/>
    <mergeCell ref="Q2:R3"/>
    <mergeCell ref="S2:T3"/>
    <mergeCell ref="U2:V3"/>
    <mergeCell ref="W2:X3"/>
    <mergeCell ref="A2:B4"/>
    <mergeCell ref="C2:D3"/>
    <mergeCell ref="E2:F3"/>
    <mergeCell ref="G2:H3"/>
    <mergeCell ref="I2:J3"/>
  </mergeCells>
  <phoneticPr fontId="1"/>
  <printOptions horizontalCentered="1"/>
  <pageMargins left="0.71" right="0.59055118110236227" top="0.98" bottom="0.78740157480314965" header="0.51181102362204722" footer="0.27559055118110237"/>
  <pageSetup paperSize="9" scale="81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280"/>
  <sheetViews>
    <sheetView view="pageBreakPreview" zoomScale="200" zoomScaleNormal="145" zoomScaleSheetLayoutView="200" workbookViewId="0">
      <selection activeCell="B7" sqref="B7"/>
    </sheetView>
  </sheetViews>
  <sheetFormatPr defaultColWidth="9" defaultRowHeight="12" x14ac:dyDescent="0.15"/>
  <cols>
    <col min="1" max="12" width="4.88671875" style="1" customWidth="1"/>
    <col min="13" max="15" width="9" style="1"/>
    <col min="16" max="16" width="10.88671875" style="1" customWidth="1"/>
    <col min="17" max="17" width="9" style="1"/>
    <col min="18" max="18" width="1.33203125" style="1" customWidth="1"/>
    <col min="19" max="20" width="9" style="1"/>
    <col min="21" max="21" width="14" style="1" customWidth="1"/>
    <col min="22" max="16384" width="9" style="1"/>
  </cols>
  <sheetData>
    <row r="1" spans="1:29" ht="14.25" customHeight="1" x14ac:dyDescent="0.2">
      <c r="A1" s="491" t="s">
        <v>102</v>
      </c>
      <c r="B1" s="491"/>
      <c r="C1" s="491"/>
      <c r="D1" s="491"/>
      <c r="E1" s="491"/>
      <c r="F1" s="491"/>
      <c r="G1" s="491"/>
      <c r="H1" s="491"/>
      <c r="I1" s="491"/>
      <c r="J1" s="491"/>
      <c r="K1" s="491"/>
      <c r="L1" s="491"/>
      <c r="M1" s="491"/>
      <c r="N1" s="491"/>
      <c r="O1" s="491"/>
      <c r="P1" s="491"/>
      <c r="Q1" s="491"/>
    </row>
    <row r="10" spans="1:29" x14ac:dyDescent="0.15">
      <c r="AB10" s="1" t="s">
        <v>351</v>
      </c>
    </row>
    <row r="11" spans="1:29" x14ac:dyDescent="0.15">
      <c r="AC11" s="1" t="s">
        <v>352</v>
      </c>
    </row>
    <row r="12" spans="1:29" x14ac:dyDescent="0.15">
      <c r="V12" s="1" t="s">
        <v>352</v>
      </c>
      <c r="X12" s="1" t="s">
        <v>180</v>
      </c>
      <c r="Y12" s="1" t="s">
        <v>426</v>
      </c>
      <c r="Z12" s="1">
        <v>23</v>
      </c>
      <c r="AB12" s="1" t="s">
        <v>426</v>
      </c>
      <c r="AC12" s="1">
        <v>694</v>
      </c>
    </row>
    <row r="13" spans="1:29" x14ac:dyDescent="0.15">
      <c r="T13" s="1" t="s">
        <v>354</v>
      </c>
      <c r="U13" s="1" t="s">
        <v>371</v>
      </c>
      <c r="V13" s="1">
        <v>31</v>
      </c>
      <c r="Y13" s="1" t="s">
        <v>355</v>
      </c>
      <c r="Z13" s="1">
        <v>19</v>
      </c>
      <c r="AB13" s="1" t="s">
        <v>355</v>
      </c>
      <c r="AC13" s="1">
        <v>658</v>
      </c>
    </row>
    <row r="14" spans="1:29" x14ac:dyDescent="0.15">
      <c r="U14" s="1" t="s">
        <v>355</v>
      </c>
      <c r="V14" s="1">
        <v>35</v>
      </c>
      <c r="Y14" s="1" t="s">
        <v>357</v>
      </c>
      <c r="Z14" s="1">
        <v>11</v>
      </c>
      <c r="AB14" s="1" t="s">
        <v>357</v>
      </c>
      <c r="AC14" s="1">
        <v>176</v>
      </c>
    </row>
    <row r="15" spans="1:29" x14ac:dyDescent="0.15">
      <c r="C15" s="318">
        <f>SUM(C17:C27)</f>
        <v>0</v>
      </c>
      <c r="F15" s="318"/>
      <c r="U15" s="1" t="s">
        <v>357</v>
      </c>
      <c r="V15" s="1">
        <v>9</v>
      </c>
      <c r="Y15" s="1" t="s">
        <v>358</v>
      </c>
      <c r="Z15" s="1">
        <v>6</v>
      </c>
      <c r="AB15" s="1" t="s">
        <v>358</v>
      </c>
      <c r="AC15" s="1">
        <v>35</v>
      </c>
    </row>
    <row r="16" spans="1:29" x14ac:dyDescent="0.15">
      <c r="C16" s="318"/>
      <c r="F16" s="318"/>
      <c r="U16" s="1" t="s">
        <v>358</v>
      </c>
      <c r="V16" s="1">
        <v>5</v>
      </c>
      <c r="Y16" s="1" t="s">
        <v>359</v>
      </c>
      <c r="Z16" s="1">
        <v>1</v>
      </c>
      <c r="AB16" s="1" t="s">
        <v>359</v>
      </c>
      <c r="AC16" s="1">
        <v>15</v>
      </c>
    </row>
    <row r="17" spans="20:36" x14ac:dyDescent="0.15">
      <c r="U17" s="1" t="s">
        <v>359</v>
      </c>
      <c r="Y17" s="1" t="s">
        <v>360</v>
      </c>
      <c r="AB17" s="1" t="s">
        <v>360</v>
      </c>
      <c r="AC17" s="1">
        <v>3</v>
      </c>
    </row>
    <row r="18" spans="20:36" x14ac:dyDescent="0.15">
      <c r="U18" s="1" t="s">
        <v>360</v>
      </c>
      <c r="Y18" s="1" t="s">
        <v>361</v>
      </c>
      <c r="Z18" s="1">
        <v>4</v>
      </c>
      <c r="AB18" s="1" t="s">
        <v>361</v>
      </c>
      <c r="AC18" s="1">
        <v>13</v>
      </c>
    </row>
    <row r="19" spans="20:36" x14ac:dyDescent="0.15">
      <c r="U19" s="1" t="s">
        <v>361</v>
      </c>
      <c r="V19" s="1">
        <v>1</v>
      </c>
      <c r="Y19" s="1" t="s">
        <v>362</v>
      </c>
      <c r="Z19" s="1">
        <v>2</v>
      </c>
      <c r="AB19" s="1" t="s">
        <v>362</v>
      </c>
      <c r="AC19" s="1">
        <v>7</v>
      </c>
    </row>
    <row r="20" spans="20:36" x14ac:dyDescent="0.15">
      <c r="U20" s="1" t="s">
        <v>362</v>
      </c>
      <c r="Y20" s="1" t="s">
        <v>363</v>
      </c>
      <c r="Z20" s="1">
        <v>1</v>
      </c>
      <c r="AB20" s="1" t="s">
        <v>363</v>
      </c>
      <c r="AC20" s="1">
        <v>4</v>
      </c>
    </row>
    <row r="21" spans="20:36" x14ac:dyDescent="0.15">
      <c r="U21" s="1" t="s">
        <v>363</v>
      </c>
      <c r="V21" s="1">
        <v>0</v>
      </c>
      <c r="Y21" s="1" t="s">
        <v>122</v>
      </c>
      <c r="Z21" s="1">
        <f>SUM(Z12:Z20)</f>
        <v>67</v>
      </c>
      <c r="AB21" s="1" t="s">
        <v>122</v>
      </c>
      <c r="AC21" s="1">
        <f>SUM(AC12:AC20)</f>
        <v>1605</v>
      </c>
    </row>
    <row r="22" spans="20:36" x14ac:dyDescent="0.15">
      <c r="U22" s="1" t="s">
        <v>122</v>
      </c>
      <c r="V22" s="1">
        <f>SUM(V13:V21)</f>
        <v>81</v>
      </c>
    </row>
    <row r="23" spans="20:36" x14ac:dyDescent="0.15">
      <c r="AD23" s="1" t="s">
        <v>352</v>
      </c>
      <c r="AI23" s="1" t="s">
        <v>372</v>
      </c>
      <c r="AJ23" s="311">
        <v>15</v>
      </c>
    </row>
    <row r="24" spans="20:36" x14ac:dyDescent="0.15">
      <c r="X24" s="1" t="s">
        <v>174</v>
      </c>
      <c r="Y24" s="1" t="s">
        <v>426</v>
      </c>
      <c r="Z24" s="1">
        <v>113</v>
      </c>
      <c r="AB24" s="1" t="s">
        <v>354</v>
      </c>
      <c r="AC24" s="1" t="s">
        <v>373</v>
      </c>
      <c r="AD24" s="311">
        <v>37</v>
      </c>
      <c r="AI24" s="1" t="s">
        <v>374</v>
      </c>
      <c r="AJ24" s="311">
        <v>19</v>
      </c>
    </row>
    <row r="25" spans="20:36" x14ac:dyDescent="0.15">
      <c r="Y25" s="1" t="s">
        <v>355</v>
      </c>
      <c r="Z25" s="1">
        <v>69</v>
      </c>
      <c r="AC25" s="1" t="s">
        <v>375</v>
      </c>
      <c r="AD25" s="311">
        <v>44</v>
      </c>
      <c r="AI25" s="1" t="s">
        <v>376</v>
      </c>
      <c r="AJ25" s="311">
        <v>21</v>
      </c>
    </row>
    <row r="26" spans="20:36" x14ac:dyDescent="0.15">
      <c r="Y26" s="1" t="s">
        <v>357</v>
      </c>
      <c r="Z26" s="1">
        <v>17</v>
      </c>
      <c r="AB26" s="1" t="s">
        <v>180</v>
      </c>
      <c r="AC26" s="1" t="s">
        <v>377</v>
      </c>
      <c r="AD26" s="311">
        <v>43</v>
      </c>
      <c r="AI26" s="1" t="s">
        <v>378</v>
      </c>
      <c r="AJ26" s="311">
        <v>8</v>
      </c>
    </row>
    <row r="27" spans="20:36" x14ac:dyDescent="0.15">
      <c r="Y27" s="1" t="s">
        <v>358</v>
      </c>
      <c r="Z27" s="1">
        <v>7</v>
      </c>
      <c r="AC27" s="1" t="s">
        <v>379</v>
      </c>
      <c r="AD27" s="311">
        <v>24</v>
      </c>
      <c r="AI27" s="1" t="s">
        <v>380</v>
      </c>
      <c r="AJ27" s="311">
        <v>11</v>
      </c>
    </row>
    <row r="28" spans="20:36" x14ac:dyDescent="0.15">
      <c r="T28" s="1" t="s">
        <v>176</v>
      </c>
      <c r="U28" s="1" t="s">
        <v>426</v>
      </c>
      <c r="V28" s="1">
        <v>59</v>
      </c>
      <c r="Y28" s="1" t="s">
        <v>359</v>
      </c>
      <c r="Z28" s="1">
        <v>1</v>
      </c>
      <c r="AB28" s="1" t="s">
        <v>176</v>
      </c>
      <c r="AC28" s="1" t="s">
        <v>377</v>
      </c>
      <c r="AD28" s="311">
        <v>122</v>
      </c>
      <c r="AI28" s="1" t="s">
        <v>381</v>
      </c>
      <c r="AJ28" s="311">
        <v>23</v>
      </c>
    </row>
    <row r="29" spans="20:36" x14ac:dyDescent="0.15">
      <c r="U29" s="1" t="s">
        <v>355</v>
      </c>
      <c r="V29" s="1">
        <v>65</v>
      </c>
      <c r="Y29" s="1" t="s">
        <v>360</v>
      </c>
      <c r="Z29" s="1">
        <v>1</v>
      </c>
      <c r="AC29" s="1" t="s">
        <v>379</v>
      </c>
      <c r="AD29" s="311">
        <v>20</v>
      </c>
      <c r="AI29" s="1" t="s">
        <v>382</v>
      </c>
      <c r="AJ29" s="311">
        <v>34</v>
      </c>
    </row>
    <row r="30" spans="20:36" x14ac:dyDescent="0.15">
      <c r="U30" s="1" t="s">
        <v>357</v>
      </c>
      <c r="V30" s="1">
        <v>16</v>
      </c>
      <c r="Y30" s="1" t="s">
        <v>361</v>
      </c>
      <c r="Z30" s="1">
        <v>3</v>
      </c>
      <c r="AB30" s="1" t="s">
        <v>174</v>
      </c>
      <c r="AC30" s="1" t="s">
        <v>377</v>
      </c>
      <c r="AD30" s="311">
        <v>187</v>
      </c>
      <c r="AI30" s="1" t="s">
        <v>383</v>
      </c>
      <c r="AJ30" s="311">
        <v>46</v>
      </c>
    </row>
    <row r="31" spans="20:36" x14ac:dyDescent="0.15">
      <c r="U31" s="1" t="s">
        <v>358</v>
      </c>
      <c r="Y31" s="1" t="s">
        <v>362</v>
      </c>
      <c r="Z31" s="1">
        <v>1</v>
      </c>
      <c r="AC31" s="1" t="s">
        <v>379</v>
      </c>
      <c r="AD31" s="311">
        <v>25</v>
      </c>
      <c r="AI31" s="1" t="s">
        <v>384</v>
      </c>
      <c r="AJ31" s="311">
        <v>16</v>
      </c>
    </row>
    <row r="32" spans="20:36" x14ac:dyDescent="0.15">
      <c r="U32" s="1" t="s">
        <v>359</v>
      </c>
      <c r="V32" s="1">
        <v>2</v>
      </c>
      <c r="Y32" s="1" t="s">
        <v>363</v>
      </c>
      <c r="Z32" s="1">
        <v>0</v>
      </c>
      <c r="AB32" s="1" t="s">
        <v>175</v>
      </c>
      <c r="AC32" s="1" t="s">
        <v>377</v>
      </c>
      <c r="AD32" s="311">
        <v>78</v>
      </c>
      <c r="AI32" s="1" t="s">
        <v>385</v>
      </c>
      <c r="AJ32" s="311">
        <v>19</v>
      </c>
    </row>
    <row r="33" spans="20:36" x14ac:dyDescent="0.15">
      <c r="U33" s="1" t="s">
        <v>360</v>
      </c>
      <c r="Y33" s="1" t="s">
        <v>122</v>
      </c>
      <c r="Z33" s="1">
        <f>SUM(Z24:Z32)</f>
        <v>212</v>
      </c>
      <c r="AC33" s="1" t="s">
        <v>379</v>
      </c>
      <c r="AD33" s="311">
        <v>19</v>
      </c>
      <c r="AI33" s="1" t="s">
        <v>386</v>
      </c>
      <c r="AJ33" s="311">
        <v>8</v>
      </c>
    </row>
    <row r="34" spans="20:36" x14ac:dyDescent="0.15">
      <c r="U34" s="1" t="s">
        <v>361</v>
      </c>
      <c r="AB34" s="1" t="s">
        <v>178</v>
      </c>
      <c r="AC34" s="1" t="s">
        <v>377</v>
      </c>
      <c r="AD34" s="311">
        <v>208</v>
      </c>
      <c r="AI34" s="1" t="s">
        <v>122</v>
      </c>
      <c r="AJ34" s="311">
        <f>SUM(AJ23:AJ33)</f>
        <v>220</v>
      </c>
    </row>
    <row r="35" spans="20:36" x14ac:dyDescent="0.15">
      <c r="U35" s="1" t="s">
        <v>362</v>
      </c>
      <c r="X35" s="1" t="s">
        <v>178</v>
      </c>
      <c r="Y35" s="1" t="s">
        <v>426</v>
      </c>
      <c r="Z35" s="1">
        <v>109</v>
      </c>
      <c r="AC35" s="1" t="s">
        <v>379</v>
      </c>
      <c r="AD35" s="311">
        <v>82</v>
      </c>
      <c r="AJ35" s="311"/>
    </row>
    <row r="36" spans="20:36" x14ac:dyDescent="0.15">
      <c r="U36" s="1" t="s">
        <v>363</v>
      </c>
      <c r="V36" s="1">
        <v>0</v>
      </c>
      <c r="Y36" s="1" t="s">
        <v>355</v>
      </c>
      <c r="Z36" s="1">
        <v>114</v>
      </c>
      <c r="AB36" s="1" t="s">
        <v>182</v>
      </c>
      <c r="AC36" s="1" t="s">
        <v>377</v>
      </c>
      <c r="AD36" s="311">
        <v>31</v>
      </c>
    </row>
    <row r="37" spans="20:36" x14ac:dyDescent="0.15">
      <c r="U37" s="1" t="s">
        <v>122</v>
      </c>
      <c r="V37" s="1">
        <f>SUM(V28:V36)</f>
        <v>142</v>
      </c>
      <c r="Y37" s="1" t="s">
        <v>357</v>
      </c>
      <c r="Z37" s="1">
        <v>53</v>
      </c>
      <c r="AC37" s="1" t="s">
        <v>379</v>
      </c>
      <c r="AD37" s="311">
        <v>23</v>
      </c>
    </row>
    <row r="38" spans="20:36" x14ac:dyDescent="0.15">
      <c r="Y38" s="1" t="s">
        <v>358</v>
      </c>
      <c r="Z38" s="1">
        <v>9</v>
      </c>
      <c r="AB38" s="1" t="s">
        <v>181</v>
      </c>
      <c r="AC38" s="1" t="s">
        <v>377</v>
      </c>
      <c r="AD38" s="311">
        <v>80</v>
      </c>
    </row>
    <row r="39" spans="20:36" x14ac:dyDescent="0.15">
      <c r="Y39" s="1" t="s">
        <v>359</v>
      </c>
      <c r="Z39" s="1">
        <v>5</v>
      </c>
      <c r="AC39" s="1" t="s">
        <v>379</v>
      </c>
      <c r="AD39" s="311">
        <v>30</v>
      </c>
    </row>
    <row r="40" spans="20:36" x14ac:dyDescent="0.15">
      <c r="Y40" s="1" t="s">
        <v>360</v>
      </c>
      <c r="AB40" s="1" t="s">
        <v>173</v>
      </c>
      <c r="AC40" s="1" t="s">
        <v>377</v>
      </c>
      <c r="AD40" s="311">
        <v>49</v>
      </c>
    </row>
    <row r="41" spans="20:36" x14ac:dyDescent="0.15">
      <c r="Y41" s="1" t="s">
        <v>361</v>
      </c>
      <c r="AC41" s="1" t="s">
        <v>379</v>
      </c>
      <c r="AD41" s="311">
        <v>39</v>
      </c>
    </row>
    <row r="42" spans="20:36" x14ac:dyDescent="0.15">
      <c r="T42" s="1" t="s">
        <v>175</v>
      </c>
      <c r="U42" s="1" t="s">
        <v>426</v>
      </c>
      <c r="V42" s="1">
        <v>41</v>
      </c>
      <c r="Y42" s="1" t="s">
        <v>362</v>
      </c>
      <c r="AB42" s="1" t="s">
        <v>179</v>
      </c>
      <c r="AC42" s="1" t="s">
        <v>377</v>
      </c>
      <c r="AD42" s="311">
        <v>126</v>
      </c>
    </row>
    <row r="43" spans="20:36" x14ac:dyDescent="0.15">
      <c r="U43" s="1" t="s">
        <v>355</v>
      </c>
      <c r="V43" s="1">
        <v>41</v>
      </c>
      <c r="Y43" s="1" t="s">
        <v>363</v>
      </c>
      <c r="Z43" s="1">
        <v>0</v>
      </c>
      <c r="AC43" s="1" t="s">
        <v>379</v>
      </c>
      <c r="AD43" s="311">
        <v>69</v>
      </c>
    </row>
    <row r="44" spans="20:36" x14ac:dyDescent="0.15">
      <c r="U44" s="1" t="s">
        <v>357</v>
      </c>
      <c r="V44" s="1">
        <v>12</v>
      </c>
      <c r="Y44" s="1" t="s">
        <v>122</v>
      </c>
      <c r="Z44" s="1">
        <f>SUM(Z35:Z43)</f>
        <v>290</v>
      </c>
      <c r="AB44" s="1" t="s">
        <v>177</v>
      </c>
      <c r="AC44" s="1" t="s">
        <v>377</v>
      </c>
      <c r="AD44" s="311">
        <v>202</v>
      </c>
    </row>
    <row r="45" spans="20:36" x14ac:dyDescent="0.15">
      <c r="U45" s="1" t="s">
        <v>358</v>
      </c>
      <c r="V45" s="1">
        <v>3</v>
      </c>
      <c r="AC45" s="1" t="s">
        <v>379</v>
      </c>
      <c r="AD45" s="311">
        <v>67</v>
      </c>
    </row>
    <row r="46" spans="20:36" x14ac:dyDescent="0.15">
      <c r="U46" s="1" t="s">
        <v>359</v>
      </c>
      <c r="X46" s="1" t="s">
        <v>182</v>
      </c>
      <c r="Y46" s="1" t="s">
        <v>426</v>
      </c>
      <c r="Z46" s="1">
        <v>22</v>
      </c>
      <c r="AB46" s="1" t="s">
        <v>364</v>
      </c>
      <c r="AC46" s="1" t="s">
        <v>377</v>
      </c>
      <c r="AD46" s="311">
        <v>0</v>
      </c>
    </row>
    <row r="47" spans="20:36" x14ac:dyDescent="0.15">
      <c r="U47" s="1" t="s">
        <v>360</v>
      </c>
      <c r="Y47" s="1" t="s">
        <v>355</v>
      </c>
      <c r="Z47" s="1">
        <v>16</v>
      </c>
      <c r="AC47" s="1" t="s">
        <v>379</v>
      </c>
      <c r="AD47" s="311">
        <v>0</v>
      </c>
    </row>
    <row r="48" spans="20:36" x14ac:dyDescent="0.15">
      <c r="U48" s="1" t="s">
        <v>361</v>
      </c>
      <c r="Y48" s="1" t="s">
        <v>357</v>
      </c>
      <c r="Z48" s="1">
        <v>9</v>
      </c>
      <c r="AC48" s="1" t="s">
        <v>352</v>
      </c>
    </row>
    <row r="49" spans="18:29" x14ac:dyDescent="0.15">
      <c r="U49" s="1" t="s">
        <v>362</v>
      </c>
      <c r="Y49" s="1" t="s">
        <v>358</v>
      </c>
      <c r="AB49" s="1" t="s">
        <v>373</v>
      </c>
      <c r="AC49" s="311">
        <f>AD24+AD26+AD28+AD30+AD32+AD34+AD36+AD38+AD40+AD42+AD44+AD46</f>
        <v>1163</v>
      </c>
    </row>
    <row r="50" spans="18:29" x14ac:dyDescent="0.15">
      <c r="U50" s="1" t="s">
        <v>363</v>
      </c>
      <c r="V50" s="1">
        <v>0</v>
      </c>
      <c r="Y50" s="1" t="s">
        <v>359</v>
      </c>
      <c r="Z50" s="1">
        <v>2</v>
      </c>
      <c r="AB50" s="1" t="s">
        <v>375</v>
      </c>
      <c r="AC50" s="311">
        <f>AD25+AD27+AD29+AD31+AD33+AD35+AD37+AD39+AD41+AD43+AD45+AD47</f>
        <v>442</v>
      </c>
    </row>
    <row r="51" spans="18:29" x14ac:dyDescent="0.15">
      <c r="U51" s="1" t="s">
        <v>122</v>
      </c>
      <c r="V51" s="1">
        <f>SUM(V42:V50)</f>
        <v>97</v>
      </c>
      <c r="Y51" s="1" t="s">
        <v>360</v>
      </c>
      <c r="Z51" s="1">
        <v>1</v>
      </c>
      <c r="AB51" s="1" t="s">
        <v>122</v>
      </c>
      <c r="AC51" s="311">
        <f>SUM(AC49:AC50)</f>
        <v>1605</v>
      </c>
    </row>
    <row r="52" spans="18:29" x14ac:dyDescent="0.15">
      <c r="Y52" s="1" t="s">
        <v>361</v>
      </c>
      <c r="Z52" s="1">
        <v>2</v>
      </c>
    </row>
    <row r="53" spans="18:29" x14ac:dyDescent="0.15">
      <c r="Y53" s="1" t="s">
        <v>362</v>
      </c>
      <c r="Z53" s="1">
        <v>1</v>
      </c>
    </row>
    <row r="54" spans="18:29" x14ac:dyDescent="0.15">
      <c r="T54" s="1" t="s">
        <v>181</v>
      </c>
      <c r="U54" s="1" t="s">
        <v>426</v>
      </c>
      <c r="V54" s="1">
        <v>40</v>
      </c>
      <c r="Y54" s="1" t="s">
        <v>363</v>
      </c>
      <c r="Z54" s="1">
        <v>1</v>
      </c>
    </row>
    <row r="55" spans="18:29" x14ac:dyDescent="0.15">
      <c r="U55" s="1" t="s">
        <v>355</v>
      </c>
      <c r="V55" s="1">
        <v>58</v>
      </c>
      <c r="Y55" s="1" t="s">
        <v>122</v>
      </c>
      <c r="Z55" s="1">
        <f>SUM(Z46:Z54)</f>
        <v>54</v>
      </c>
    </row>
    <row r="56" spans="18:29" x14ac:dyDescent="0.15">
      <c r="R56" s="1" t="s">
        <v>387</v>
      </c>
      <c r="U56" s="1" t="s">
        <v>357</v>
      </c>
      <c r="V56" s="1">
        <v>9</v>
      </c>
    </row>
    <row r="57" spans="18:29" x14ac:dyDescent="0.15">
      <c r="U57" s="1" t="s">
        <v>358</v>
      </c>
    </row>
    <row r="58" spans="18:29" x14ac:dyDescent="0.15">
      <c r="U58" s="1" t="s">
        <v>359</v>
      </c>
      <c r="X58" s="1" t="s">
        <v>179</v>
      </c>
      <c r="Y58" s="1" t="s">
        <v>426</v>
      </c>
      <c r="Z58" s="1">
        <v>127</v>
      </c>
    </row>
    <row r="59" spans="18:29" x14ac:dyDescent="0.15">
      <c r="U59" s="1" t="s">
        <v>360</v>
      </c>
      <c r="V59" s="1">
        <v>1</v>
      </c>
      <c r="Y59" s="1" t="s">
        <v>355</v>
      </c>
      <c r="Z59" s="1">
        <v>49</v>
      </c>
    </row>
    <row r="60" spans="18:29" x14ac:dyDescent="0.15">
      <c r="U60" s="1" t="s">
        <v>361</v>
      </c>
      <c r="V60" s="1">
        <v>2</v>
      </c>
      <c r="Y60" s="1" t="s">
        <v>357</v>
      </c>
      <c r="Z60" s="1">
        <v>13</v>
      </c>
    </row>
    <row r="61" spans="18:29" x14ac:dyDescent="0.15">
      <c r="U61" s="1" t="s">
        <v>362</v>
      </c>
      <c r="Y61" s="1" t="s">
        <v>358</v>
      </c>
      <c r="Z61" s="1">
        <v>2</v>
      </c>
    </row>
    <row r="62" spans="18:29" x14ac:dyDescent="0.15">
      <c r="U62" s="1" t="s">
        <v>363</v>
      </c>
      <c r="V62" s="1">
        <v>0</v>
      </c>
      <c r="Y62" s="1" t="s">
        <v>359</v>
      </c>
      <c r="Z62" s="1">
        <v>2</v>
      </c>
    </row>
    <row r="63" spans="18:29" x14ac:dyDescent="0.15">
      <c r="U63" s="1" t="s">
        <v>122</v>
      </c>
      <c r="V63" s="1">
        <f>SUM(V54:V62)</f>
        <v>110</v>
      </c>
      <c r="Y63" s="1" t="s">
        <v>360</v>
      </c>
    </row>
    <row r="64" spans="18:29" x14ac:dyDescent="0.15">
      <c r="Y64" s="1" t="s">
        <v>361</v>
      </c>
      <c r="Z64" s="1">
        <v>1</v>
      </c>
    </row>
    <row r="65" spans="1:26" x14ac:dyDescent="0.15">
      <c r="Y65" s="1" t="s">
        <v>362</v>
      </c>
      <c r="Z65" s="1">
        <v>1</v>
      </c>
    </row>
    <row r="66" spans="1:26" x14ac:dyDescent="0.15">
      <c r="Y66" s="1" t="s">
        <v>363</v>
      </c>
      <c r="Z66" s="1">
        <v>0</v>
      </c>
    </row>
    <row r="67" spans="1:26" x14ac:dyDescent="0.15">
      <c r="Y67" s="1" t="s">
        <v>122</v>
      </c>
      <c r="Z67" s="1">
        <f>SUM(Z58:Z66)</f>
        <v>195</v>
      </c>
    </row>
    <row r="70" spans="1:26" x14ac:dyDescent="0.15">
      <c r="T70" s="1" t="s">
        <v>173</v>
      </c>
      <c r="U70" s="1" t="s">
        <v>426</v>
      </c>
      <c r="V70" s="1">
        <v>31</v>
      </c>
    </row>
    <row r="71" spans="1:26" x14ac:dyDescent="0.15">
      <c r="U71" s="1" t="s">
        <v>355</v>
      </c>
      <c r="V71" s="1">
        <v>36</v>
      </c>
      <c r="X71" s="1" t="s">
        <v>177</v>
      </c>
      <c r="Y71" s="1" t="s">
        <v>426</v>
      </c>
      <c r="Z71" s="1">
        <v>98</v>
      </c>
    </row>
    <row r="72" spans="1:26" x14ac:dyDescent="0.15">
      <c r="U72" s="1" t="s">
        <v>357</v>
      </c>
      <c r="V72" s="1">
        <v>14</v>
      </c>
      <c r="Y72" s="1" t="s">
        <v>355</v>
      </c>
      <c r="Z72" s="1">
        <v>156</v>
      </c>
    </row>
    <row r="73" spans="1:26" x14ac:dyDescent="0.15">
      <c r="U73" s="1" t="s">
        <v>358</v>
      </c>
      <c r="V73" s="1">
        <v>3</v>
      </c>
      <c r="Y73" s="1" t="s">
        <v>357</v>
      </c>
      <c r="Z73" s="1">
        <v>13</v>
      </c>
    </row>
    <row r="74" spans="1:26" x14ac:dyDescent="0.15">
      <c r="U74" s="1" t="s">
        <v>359</v>
      </c>
      <c r="V74" s="1">
        <v>2</v>
      </c>
      <c r="Y74" s="1" t="s">
        <v>358</v>
      </c>
    </row>
    <row r="75" spans="1:26" x14ac:dyDescent="0.15">
      <c r="U75" s="1" t="s">
        <v>360</v>
      </c>
      <c r="Y75" s="1" t="s">
        <v>359</v>
      </c>
    </row>
    <row r="76" spans="1:26" ht="13.2" x14ac:dyDescent="0.15">
      <c r="A76" s="2"/>
      <c r="U76" s="4" t="s">
        <v>361</v>
      </c>
      <c r="V76" s="5"/>
      <c r="Y76" s="1" t="s">
        <v>360</v>
      </c>
    </row>
    <row r="77" spans="1:26" ht="13.2" x14ac:dyDescent="0.15">
      <c r="U77" s="4" t="s">
        <v>362</v>
      </c>
      <c r="V77" s="5">
        <v>1</v>
      </c>
      <c r="Y77" s="1" t="s">
        <v>361</v>
      </c>
    </row>
    <row r="78" spans="1:26" ht="13.2" x14ac:dyDescent="0.15">
      <c r="A78" s="323" t="s">
        <v>596</v>
      </c>
      <c r="B78" s="323"/>
      <c r="C78" s="323"/>
      <c r="D78" s="323"/>
      <c r="U78" s="1" t="s">
        <v>363</v>
      </c>
      <c r="V78" s="1">
        <v>1</v>
      </c>
      <c r="Y78" s="1" t="s">
        <v>362</v>
      </c>
      <c r="Z78" s="1">
        <v>1</v>
      </c>
    </row>
    <row r="79" spans="1:26" ht="13.2" x14ac:dyDescent="0.15">
      <c r="A79" s="324" t="s">
        <v>427</v>
      </c>
      <c r="B79" s="325" t="s">
        <v>428</v>
      </c>
      <c r="C79" s="325" t="s">
        <v>429</v>
      </c>
      <c r="D79" s="326" t="s">
        <v>430</v>
      </c>
      <c r="U79" s="1" t="s">
        <v>122</v>
      </c>
      <c r="V79" s="1">
        <f>SUM(V70:V78)</f>
        <v>88</v>
      </c>
      <c r="Y79" s="1" t="s">
        <v>363</v>
      </c>
      <c r="Z79" s="1">
        <v>1</v>
      </c>
    </row>
    <row r="80" spans="1:26" ht="13.2" x14ac:dyDescent="0.15">
      <c r="A80" s="327" t="s">
        <v>431</v>
      </c>
      <c r="B80" s="328" t="s">
        <v>431</v>
      </c>
      <c r="C80" s="328">
        <v>1</v>
      </c>
      <c r="D80" s="329">
        <f>C80</f>
        <v>1</v>
      </c>
      <c r="Y80" s="1" t="s">
        <v>122</v>
      </c>
      <c r="Z80" s="1">
        <f>SUM(Z71:Z79)</f>
        <v>269</v>
      </c>
    </row>
    <row r="81" spans="1:22" ht="13.2" x14ac:dyDescent="0.15">
      <c r="A81" s="330" t="s">
        <v>432</v>
      </c>
      <c r="B81" s="331" t="s">
        <v>432</v>
      </c>
      <c r="C81" s="331">
        <v>1</v>
      </c>
      <c r="D81" s="332"/>
    </row>
    <row r="82" spans="1:22" ht="13.2" x14ac:dyDescent="0.15">
      <c r="A82" s="333"/>
      <c r="B82" s="334" t="s">
        <v>433</v>
      </c>
      <c r="C82" s="334">
        <v>3</v>
      </c>
      <c r="D82" s="335">
        <f>C81+C82</f>
        <v>4</v>
      </c>
    </row>
    <row r="83" spans="1:22" ht="13.2" x14ac:dyDescent="0.15">
      <c r="A83" s="330" t="s">
        <v>434</v>
      </c>
      <c r="B83" s="331" t="s">
        <v>434</v>
      </c>
      <c r="C83" s="331">
        <v>7</v>
      </c>
      <c r="D83" s="332"/>
    </row>
    <row r="84" spans="1:22" ht="13.2" x14ac:dyDescent="0.15">
      <c r="A84" s="336"/>
      <c r="B84" s="337" t="s">
        <v>435</v>
      </c>
      <c r="C84" s="337">
        <v>4</v>
      </c>
      <c r="D84" s="338"/>
    </row>
    <row r="85" spans="1:22" ht="13.2" x14ac:dyDescent="0.15">
      <c r="A85" s="333"/>
      <c r="B85" s="334" t="s">
        <v>436</v>
      </c>
      <c r="C85" s="334">
        <v>1</v>
      </c>
      <c r="D85" s="335">
        <f>C83+C84+C85</f>
        <v>12</v>
      </c>
    </row>
    <row r="86" spans="1:22" ht="13.2" x14ac:dyDescent="0.15">
      <c r="A86" s="330" t="s">
        <v>437</v>
      </c>
      <c r="B86" s="331" t="s">
        <v>437</v>
      </c>
      <c r="C86" s="331">
        <v>11</v>
      </c>
      <c r="D86" s="332"/>
    </row>
    <row r="87" spans="1:22" ht="13.2" x14ac:dyDescent="0.15">
      <c r="A87" s="336"/>
      <c r="B87" s="337" t="s">
        <v>438</v>
      </c>
      <c r="C87" s="337">
        <v>2</v>
      </c>
      <c r="D87" s="338"/>
      <c r="T87" s="1" t="s">
        <v>364</v>
      </c>
      <c r="U87" s="1" t="s">
        <v>356</v>
      </c>
      <c r="V87" s="1">
        <v>1</v>
      </c>
    </row>
    <row r="88" spans="1:22" ht="13.2" x14ac:dyDescent="0.15">
      <c r="A88" s="333"/>
      <c r="B88" s="334" t="s">
        <v>439</v>
      </c>
      <c r="C88" s="334">
        <v>1</v>
      </c>
      <c r="D88" s="335">
        <f>C86+C87+C88</f>
        <v>14</v>
      </c>
      <c r="T88" s="1" t="s">
        <v>365</v>
      </c>
      <c r="U88" s="1" t="s">
        <v>353</v>
      </c>
      <c r="V88" s="1">
        <v>1811</v>
      </c>
    </row>
    <row r="89" spans="1:22" ht="13.2" x14ac:dyDescent="0.15">
      <c r="A89" s="330" t="s">
        <v>440</v>
      </c>
      <c r="B89" s="331" t="s">
        <v>440</v>
      </c>
      <c r="C89" s="331">
        <v>7</v>
      </c>
      <c r="D89" s="332"/>
    </row>
    <row r="90" spans="1:22" ht="13.2" x14ac:dyDescent="0.15">
      <c r="A90" s="333"/>
      <c r="B90" s="334" t="s">
        <v>441</v>
      </c>
      <c r="C90" s="334">
        <v>1</v>
      </c>
      <c r="D90" s="335">
        <f>SUM(C89:C90)</f>
        <v>8</v>
      </c>
    </row>
    <row r="91" spans="1:22" ht="13.2" x14ac:dyDescent="0.15">
      <c r="A91" s="330" t="s">
        <v>442</v>
      </c>
      <c r="B91" s="331" t="s">
        <v>442</v>
      </c>
      <c r="C91" s="331">
        <v>3</v>
      </c>
      <c r="D91" s="332"/>
    </row>
    <row r="92" spans="1:22" ht="13.2" x14ac:dyDescent="0.15">
      <c r="A92" s="333"/>
      <c r="B92" s="334" t="s">
        <v>443</v>
      </c>
      <c r="C92" s="334">
        <v>8</v>
      </c>
      <c r="D92" s="335">
        <f>SUM(C91:C92)</f>
        <v>11</v>
      </c>
    </row>
    <row r="93" spans="1:22" ht="13.2" x14ac:dyDescent="0.15">
      <c r="A93" s="327" t="s">
        <v>444</v>
      </c>
      <c r="B93" s="328" t="s">
        <v>444</v>
      </c>
      <c r="C93" s="328">
        <v>3</v>
      </c>
      <c r="D93" s="329">
        <f>C93</f>
        <v>3</v>
      </c>
    </row>
    <row r="94" spans="1:22" ht="13.2" x14ac:dyDescent="0.15">
      <c r="A94" s="327" t="s">
        <v>445</v>
      </c>
      <c r="B94" s="328" t="s">
        <v>445</v>
      </c>
      <c r="C94" s="328">
        <v>9</v>
      </c>
      <c r="D94" s="329">
        <f>C94</f>
        <v>9</v>
      </c>
    </row>
    <row r="95" spans="1:22" ht="13.2" x14ac:dyDescent="0.15">
      <c r="A95" s="327" t="s">
        <v>446</v>
      </c>
      <c r="B95" s="328" t="s">
        <v>446</v>
      </c>
      <c r="C95" s="328">
        <v>19</v>
      </c>
      <c r="D95" s="329">
        <f>C95</f>
        <v>19</v>
      </c>
    </row>
    <row r="96" spans="1:22" ht="13.2" x14ac:dyDescent="0.15">
      <c r="A96" s="323"/>
      <c r="B96" s="323"/>
      <c r="C96" s="339" t="s">
        <v>447</v>
      </c>
      <c r="D96" s="340">
        <f>SUM(D80:D95)</f>
        <v>81</v>
      </c>
    </row>
    <row r="97" spans="1:4" ht="13.2" x14ac:dyDescent="0.15">
      <c r="A97" s="323"/>
      <c r="B97" s="323"/>
      <c r="C97" s="323"/>
      <c r="D97" s="323"/>
    </row>
    <row r="98" spans="1:4" ht="13.2" x14ac:dyDescent="0.15">
      <c r="A98" s="323"/>
      <c r="B98" s="323"/>
      <c r="C98" s="323"/>
      <c r="D98" s="323"/>
    </row>
    <row r="99" spans="1:4" ht="13.2" x14ac:dyDescent="0.15">
      <c r="A99" s="323" t="s">
        <v>448</v>
      </c>
      <c r="B99" s="323"/>
      <c r="C99" s="323"/>
      <c r="D99" s="323"/>
    </row>
    <row r="100" spans="1:4" ht="13.2" x14ac:dyDescent="0.15">
      <c r="A100" s="324" t="s">
        <v>427</v>
      </c>
      <c r="B100" s="325" t="s">
        <v>428</v>
      </c>
      <c r="C100" s="325" t="s">
        <v>429</v>
      </c>
      <c r="D100" s="326" t="s">
        <v>430</v>
      </c>
    </row>
    <row r="101" spans="1:4" ht="13.2" x14ac:dyDescent="0.15">
      <c r="A101" s="327" t="s">
        <v>431</v>
      </c>
      <c r="B101" s="328" t="s">
        <v>431</v>
      </c>
      <c r="C101" s="328">
        <v>2</v>
      </c>
      <c r="D101" s="329">
        <f>C101</f>
        <v>2</v>
      </c>
    </row>
    <row r="102" spans="1:4" ht="13.2" x14ac:dyDescent="0.15">
      <c r="A102" s="330" t="s">
        <v>449</v>
      </c>
      <c r="B102" s="331" t="s">
        <v>449</v>
      </c>
      <c r="C102" s="331">
        <v>16</v>
      </c>
      <c r="D102" s="332">
        <f>C102</f>
        <v>16</v>
      </c>
    </row>
    <row r="103" spans="1:4" ht="13.2" x14ac:dyDescent="0.15">
      <c r="A103" s="330" t="s">
        <v>450</v>
      </c>
      <c r="B103" s="331" t="s">
        <v>450</v>
      </c>
      <c r="C103" s="331">
        <v>11</v>
      </c>
      <c r="D103" s="332">
        <f>C103</f>
        <v>11</v>
      </c>
    </row>
    <row r="104" spans="1:4" ht="13.2" x14ac:dyDescent="0.15">
      <c r="A104" s="330" t="s">
        <v>451</v>
      </c>
      <c r="B104" s="331" t="s">
        <v>451</v>
      </c>
      <c r="C104" s="331">
        <v>3</v>
      </c>
      <c r="D104" s="332"/>
    </row>
    <row r="105" spans="1:4" ht="13.2" x14ac:dyDescent="0.15">
      <c r="A105" s="333"/>
      <c r="B105" s="334" t="s">
        <v>452</v>
      </c>
      <c r="C105" s="334">
        <v>11</v>
      </c>
      <c r="D105" s="335">
        <f>SUM(C104:C105)</f>
        <v>14</v>
      </c>
    </row>
    <row r="106" spans="1:4" ht="13.2" x14ac:dyDescent="0.15">
      <c r="A106" s="330" t="s">
        <v>453</v>
      </c>
      <c r="B106" s="331" t="s">
        <v>453</v>
      </c>
      <c r="C106" s="331">
        <v>16</v>
      </c>
      <c r="D106" s="332"/>
    </row>
    <row r="107" spans="1:4" ht="13.2" x14ac:dyDescent="0.15">
      <c r="A107" s="336"/>
      <c r="B107" s="341" t="s">
        <v>454</v>
      </c>
      <c r="C107" s="341">
        <v>5</v>
      </c>
      <c r="D107" s="338"/>
    </row>
    <row r="108" spans="1:4" ht="13.2" x14ac:dyDescent="0.15">
      <c r="A108" s="333"/>
      <c r="B108" s="334" t="s">
        <v>455</v>
      </c>
      <c r="C108" s="334">
        <v>7</v>
      </c>
      <c r="D108" s="335">
        <f>SUM(C106:C108)</f>
        <v>28</v>
      </c>
    </row>
    <row r="109" spans="1:4" ht="13.2" x14ac:dyDescent="0.15">
      <c r="A109" s="330" t="s">
        <v>456</v>
      </c>
      <c r="B109" s="331" t="s">
        <v>456</v>
      </c>
      <c r="C109" s="331">
        <v>3</v>
      </c>
      <c r="D109" s="332">
        <f>C109</f>
        <v>3</v>
      </c>
    </row>
    <row r="110" spans="1:4" ht="13.2" x14ac:dyDescent="0.15">
      <c r="A110" s="327" t="s">
        <v>457</v>
      </c>
      <c r="B110" s="328" t="s">
        <v>457</v>
      </c>
      <c r="C110" s="328">
        <v>8</v>
      </c>
      <c r="D110" s="329">
        <f>C110</f>
        <v>8</v>
      </c>
    </row>
    <row r="111" spans="1:4" ht="13.2" x14ac:dyDescent="0.15">
      <c r="A111" s="327" t="s">
        <v>458</v>
      </c>
      <c r="B111" s="328" t="s">
        <v>458</v>
      </c>
      <c r="C111" s="328">
        <v>6</v>
      </c>
      <c r="D111" s="329">
        <f>C111</f>
        <v>6</v>
      </c>
    </row>
    <row r="112" spans="1:4" ht="13.2" x14ac:dyDescent="0.15">
      <c r="A112" s="323"/>
      <c r="B112" s="323"/>
      <c r="C112" s="339" t="s">
        <v>447</v>
      </c>
      <c r="D112" s="340">
        <f>SUM(D101:D111)</f>
        <v>88</v>
      </c>
    </row>
    <row r="113" spans="1:4" ht="13.2" x14ac:dyDescent="0.15">
      <c r="A113" s="323"/>
      <c r="B113" s="323"/>
      <c r="C113" s="323"/>
      <c r="D113" s="323"/>
    </row>
    <row r="114" spans="1:4" ht="13.2" x14ac:dyDescent="0.15">
      <c r="A114" s="323"/>
      <c r="B114" s="323"/>
      <c r="C114" s="323"/>
      <c r="D114" s="323"/>
    </row>
    <row r="115" spans="1:4" ht="13.2" x14ac:dyDescent="0.15">
      <c r="A115" s="323" t="s">
        <v>459</v>
      </c>
      <c r="B115" s="323"/>
      <c r="C115" s="323"/>
      <c r="D115" s="323"/>
    </row>
    <row r="116" spans="1:4" ht="13.2" x14ac:dyDescent="0.15">
      <c r="A116" s="324" t="s">
        <v>427</v>
      </c>
      <c r="B116" s="325" t="s">
        <v>428</v>
      </c>
      <c r="C116" s="325" t="s">
        <v>429</v>
      </c>
      <c r="D116" s="326" t="s">
        <v>430</v>
      </c>
    </row>
    <row r="117" spans="1:4" ht="13.2" x14ac:dyDescent="0.15">
      <c r="A117" s="327" t="s">
        <v>431</v>
      </c>
      <c r="B117" s="328" t="s">
        <v>431</v>
      </c>
      <c r="C117" s="328">
        <v>2</v>
      </c>
      <c r="D117" s="329">
        <f>C117</f>
        <v>2</v>
      </c>
    </row>
    <row r="118" spans="1:4" ht="13.2" x14ac:dyDescent="0.15">
      <c r="A118" s="330" t="s">
        <v>460</v>
      </c>
      <c r="B118" s="331" t="s">
        <v>460</v>
      </c>
      <c r="C118" s="331">
        <v>9</v>
      </c>
      <c r="D118" s="332"/>
    </row>
    <row r="119" spans="1:4" ht="13.2" x14ac:dyDescent="0.15">
      <c r="A119" s="333"/>
      <c r="B119" s="334" t="s">
        <v>461</v>
      </c>
      <c r="C119" s="334">
        <v>6</v>
      </c>
      <c r="D119" s="335">
        <f>SUM(C118:C119)</f>
        <v>15</v>
      </c>
    </row>
    <row r="120" spans="1:4" ht="13.2" x14ac:dyDescent="0.15">
      <c r="A120" s="330" t="s">
        <v>462</v>
      </c>
      <c r="B120" s="331" t="s">
        <v>462</v>
      </c>
      <c r="C120" s="331">
        <v>16</v>
      </c>
      <c r="D120" s="332"/>
    </row>
    <row r="121" spans="1:4" ht="13.2" x14ac:dyDescent="0.15">
      <c r="A121" s="336"/>
      <c r="B121" s="341" t="s">
        <v>463</v>
      </c>
      <c r="C121" s="341">
        <v>7</v>
      </c>
      <c r="D121" s="338"/>
    </row>
    <row r="122" spans="1:4" ht="13.2" x14ac:dyDescent="0.15">
      <c r="A122" s="333"/>
      <c r="B122" s="334" t="s">
        <v>464</v>
      </c>
      <c r="C122" s="334">
        <v>15</v>
      </c>
      <c r="D122" s="335">
        <f>SUM(C120:C122)</f>
        <v>38</v>
      </c>
    </row>
    <row r="123" spans="1:4" ht="13.2" x14ac:dyDescent="0.15">
      <c r="A123" s="330" t="s">
        <v>465</v>
      </c>
      <c r="B123" s="331" t="s">
        <v>465</v>
      </c>
      <c r="C123" s="331">
        <v>9</v>
      </c>
      <c r="D123" s="332"/>
    </row>
    <row r="124" spans="1:4" ht="13.2" x14ac:dyDescent="0.15">
      <c r="A124" s="333"/>
      <c r="B124" s="334" t="s">
        <v>466</v>
      </c>
      <c r="C124" s="334">
        <v>10</v>
      </c>
      <c r="D124" s="335">
        <f>SUM(C123:C124)</f>
        <v>19</v>
      </c>
    </row>
    <row r="125" spans="1:4" ht="13.2" x14ac:dyDescent="0.15">
      <c r="A125" s="330" t="s">
        <v>467</v>
      </c>
      <c r="B125" s="331" t="s">
        <v>467</v>
      </c>
      <c r="C125" s="331">
        <v>19</v>
      </c>
      <c r="D125" s="332">
        <f>C125</f>
        <v>19</v>
      </c>
    </row>
    <row r="126" spans="1:4" ht="13.2" x14ac:dyDescent="0.15">
      <c r="A126" s="330" t="s">
        <v>468</v>
      </c>
      <c r="B126" s="331" t="s">
        <v>468</v>
      </c>
      <c r="C126" s="331">
        <v>17</v>
      </c>
      <c r="D126" s="332"/>
    </row>
    <row r="127" spans="1:4" ht="13.2" x14ac:dyDescent="0.15">
      <c r="A127" s="336"/>
      <c r="B127" s="341" t="s">
        <v>469</v>
      </c>
      <c r="C127" s="341">
        <v>3</v>
      </c>
      <c r="D127" s="338"/>
    </row>
    <row r="128" spans="1:4" ht="13.2" x14ac:dyDescent="0.15">
      <c r="A128" s="333"/>
      <c r="B128" s="334" t="s">
        <v>470</v>
      </c>
      <c r="C128" s="334">
        <v>1</v>
      </c>
      <c r="D128" s="335">
        <f>SUM(C126:C128)</f>
        <v>21</v>
      </c>
    </row>
    <row r="129" spans="1:4" ht="13.2" x14ac:dyDescent="0.15">
      <c r="A129" s="330" t="s">
        <v>471</v>
      </c>
      <c r="B129" s="331" t="s">
        <v>471</v>
      </c>
      <c r="C129" s="331">
        <v>38</v>
      </c>
      <c r="D129" s="332"/>
    </row>
    <row r="130" spans="1:4" ht="13.2" x14ac:dyDescent="0.15">
      <c r="A130" s="333"/>
      <c r="B130" s="334" t="s">
        <v>472</v>
      </c>
      <c r="C130" s="334">
        <v>12</v>
      </c>
      <c r="D130" s="335">
        <f>SUM(C129:C130)</f>
        <v>50</v>
      </c>
    </row>
    <row r="131" spans="1:4" ht="13.2" x14ac:dyDescent="0.15">
      <c r="A131" s="330" t="s">
        <v>473</v>
      </c>
      <c r="B131" s="331" t="s">
        <v>473</v>
      </c>
      <c r="C131" s="331">
        <v>12</v>
      </c>
      <c r="D131" s="332"/>
    </row>
    <row r="132" spans="1:4" ht="13.2" x14ac:dyDescent="0.15">
      <c r="A132" s="333"/>
      <c r="B132" s="334" t="s">
        <v>474</v>
      </c>
      <c r="C132" s="334">
        <v>9</v>
      </c>
      <c r="D132" s="335">
        <f>SUM(C131:C132)</f>
        <v>21</v>
      </c>
    </row>
    <row r="133" spans="1:4" ht="13.2" x14ac:dyDescent="0.15">
      <c r="A133" s="327" t="s">
        <v>475</v>
      </c>
      <c r="B133" s="328" t="s">
        <v>475</v>
      </c>
      <c r="C133" s="328">
        <v>25</v>
      </c>
      <c r="D133" s="329">
        <f>C133</f>
        <v>25</v>
      </c>
    </row>
    <row r="134" spans="1:4" ht="13.2" x14ac:dyDescent="0.15">
      <c r="A134" s="323"/>
      <c r="B134" s="323"/>
      <c r="C134" s="339" t="s">
        <v>447</v>
      </c>
      <c r="D134" s="340">
        <f>SUM(D117:D133)</f>
        <v>210</v>
      </c>
    </row>
    <row r="135" spans="1:4" ht="13.2" x14ac:dyDescent="0.15">
      <c r="A135" s="323"/>
      <c r="B135" s="323"/>
      <c r="C135" s="323"/>
      <c r="D135" s="323"/>
    </row>
    <row r="136" spans="1:4" ht="13.2" x14ac:dyDescent="0.15">
      <c r="A136" s="323" t="s">
        <v>476</v>
      </c>
      <c r="B136" s="323"/>
      <c r="C136" s="323"/>
      <c r="D136" s="323"/>
    </row>
    <row r="137" spans="1:4" ht="13.2" x14ac:dyDescent="0.15">
      <c r="A137" s="324" t="s">
        <v>427</v>
      </c>
      <c r="B137" s="325" t="s">
        <v>428</v>
      </c>
      <c r="C137" s="325" t="s">
        <v>429</v>
      </c>
      <c r="D137" s="326" t="s">
        <v>430</v>
      </c>
    </row>
    <row r="138" spans="1:4" ht="13.2" x14ac:dyDescent="0.15">
      <c r="A138" s="327" t="s">
        <v>431</v>
      </c>
      <c r="B138" s="328" t="s">
        <v>431</v>
      </c>
      <c r="C138" s="328">
        <v>0</v>
      </c>
      <c r="D138" s="329">
        <f>C138</f>
        <v>0</v>
      </c>
    </row>
    <row r="139" spans="1:4" ht="13.2" x14ac:dyDescent="0.15">
      <c r="A139" s="330" t="s">
        <v>477</v>
      </c>
      <c r="B139" s="331" t="s">
        <v>477</v>
      </c>
      <c r="C139" s="331">
        <v>12</v>
      </c>
      <c r="D139" s="332"/>
    </row>
    <row r="140" spans="1:4" ht="13.2" x14ac:dyDescent="0.15">
      <c r="A140" s="336"/>
      <c r="B140" s="341" t="s">
        <v>478</v>
      </c>
      <c r="C140" s="337">
        <v>6</v>
      </c>
      <c r="D140" s="338"/>
    </row>
    <row r="141" spans="1:4" ht="13.2" x14ac:dyDescent="0.15">
      <c r="A141" s="333"/>
      <c r="B141" s="334" t="s">
        <v>479</v>
      </c>
      <c r="C141" s="334">
        <v>24</v>
      </c>
      <c r="D141" s="335">
        <f>SUM(C139:C141)</f>
        <v>42</v>
      </c>
    </row>
    <row r="142" spans="1:4" ht="13.2" x14ac:dyDescent="0.15">
      <c r="A142" s="327" t="s">
        <v>480</v>
      </c>
      <c r="B142" s="328" t="s">
        <v>480</v>
      </c>
      <c r="C142" s="328">
        <v>6</v>
      </c>
      <c r="D142" s="329">
        <f>C142</f>
        <v>6</v>
      </c>
    </row>
    <row r="143" spans="1:4" ht="13.2" x14ac:dyDescent="0.15">
      <c r="A143" s="327" t="s">
        <v>481</v>
      </c>
      <c r="B143" s="328" t="s">
        <v>481</v>
      </c>
      <c r="C143" s="328">
        <v>11</v>
      </c>
      <c r="D143" s="329">
        <f>C143</f>
        <v>11</v>
      </c>
    </row>
    <row r="144" spans="1:4" ht="13.2" x14ac:dyDescent="0.15">
      <c r="A144" s="330" t="s">
        <v>482</v>
      </c>
      <c r="B144" s="331" t="s">
        <v>482</v>
      </c>
      <c r="C144" s="331">
        <v>20</v>
      </c>
      <c r="D144" s="332"/>
    </row>
    <row r="145" spans="1:4" ht="13.2" x14ac:dyDescent="0.15">
      <c r="A145" s="333"/>
      <c r="B145" s="342" t="s">
        <v>483</v>
      </c>
      <c r="C145" s="334">
        <v>16</v>
      </c>
      <c r="D145" s="335">
        <f>SUM(C144:C145)</f>
        <v>36</v>
      </c>
    </row>
    <row r="146" spans="1:4" ht="13.2" x14ac:dyDescent="0.15">
      <c r="A146" s="343" t="s">
        <v>484</v>
      </c>
      <c r="B146" s="344" t="s">
        <v>484</v>
      </c>
      <c r="C146" s="328">
        <v>2</v>
      </c>
      <c r="D146" s="329">
        <f>C146</f>
        <v>2</v>
      </c>
    </row>
    <row r="147" spans="1:4" ht="13.2" x14ac:dyDescent="0.15">
      <c r="A147" s="323"/>
      <c r="B147" s="323"/>
      <c r="C147" s="345" t="s">
        <v>447</v>
      </c>
      <c r="D147" s="346">
        <f>SUM(D138:D146)</f>
        <v>97</v>
      </c>
    </row>
    <row r="148" spans="1:4" ht="13.2" x14ac:dyDescent="0.15">
      <c r="A148" s="323"/>
      <c r="B148" s="323"/>
      <c r="C148" s="323"/>
      <c r="D148" s="323"/>
    </row>
    <row r="149" spans="1:4" ht="13.2" x14ac:dyDescent="0.15">
      <c r="A149" s="323"/>
      <c r="B149" s="323"/>
      <c r="C149" s="323"/>
      <c r="D149" s="323"/>
    </row>
    <row r="150" spans="1:4" ht="13.2" x14ac:dyDescent="0.15">
      <c r="A150" s="323" t="s">
        <v>485</v>
      </c>
      <c r="B150" s="323"/>
      <c r="C150" s="323"/>
      <c r="D150" s="323"/>
    </row>
    <row r="151" spans="1:4" ht="13.2" x14ac:dyDescent="0.15">
      <c r="A151" s="324" t="s">
        <v>427</v>
      </c>
      <c r="B151" s="325" t="s">
        <v>428</v>
      </c>
      <c r="C151" s="325" t="s">
        <v>429</v>
      </c>
      <c r="D151" s="326" t="s">
        <v>430</v>
      </c>
    </row>
    <row r="152" spans="1:4" ht="13.2" x14ac:dyDescent="0.15">
      <c r="A152" s="327" t="s">
        <v>431</v>
      </c>
      <c r="B152" s="328" t="s">
        <v>431</v>
      </c>
      <c r="C152" s="328">
        <v>0</v>
      </c>
      <c r="D152" s="329">
        <f>C152</f>
        <v>0</v>
      </c>
    </row>
    <row r="153" spans="1:4" ht="13.2" x14ac:dyDescent="0.15">
      <c r="A153" s="330" t="s">
        <v>486</v>
      </c>
      <c r="B153" s="331" t="s">
        <v>486</v>
      </c>
      <c r="C153" s="331">
        <v>6</v>
      </c>
      <c r="D153" s="332"/>
    </row>
    <row r="154" spans="1:4" ht="13.2" x14ac:dyDescent="0.15">
      <c r="A154" s="336"/>
      <c r="B154" s="337" t="s">
        <v>487</v>
      </c>
      <c r="C154" s="337">
        <v>2</v>
      </c>
      <c r="D154" s="338"/>
    </row>
    <row r="155" spans="1:4" ht="13.2" x14ac:dyDescent="0.15">
      <c r="A155" s="333"/>
      <c r="B155" s="334" t="s">
        <v>488</v>
      </c>
      <c r="C155" s="334">
        <v>1</v>
      </c>
      <c r="D155" s="335">
        <f>SUM(C153:C155)</f>
        <v>9</v>
      </c>
    </row>
    <row r="156" spans="1:4" ht="13.2" x14ac:dyDescent="0.15">
      <c r="A156" s="330" t="s">
        <v>489</v>
      </c>
      <c r="B156" s="331" t="s">
        <v>489</v>
      </c>
      <c r="C156" s="331">
        <v>31</v>
      </c>
      <c r="D156" s="332"/>
    </row>
    <row r="157" spans="1:4" ht="13.2" x14ac:dyDescent="0.15">
      <c r="A157" s="333"/>
      <c r="B157" s="334" t="s">
        <v>490</v>
      </c>
      <c r="C157" s="334">
        <v>3</v>
      </c>
      <c r="D157" s="335">
        <f>SUM(C156:C157)</f>
        <v>34</v>
      </c>
    </row>
    <row r="158" spans="1:4" ht="13.2" x14ac:dyDescent="0.15">
      <c r="A158" s="330" t="s">
        <v>491</v>
      </c>
      <c r="B158" s="331" t="s">
        <v>491</v>
      </c>
      <c r="C158" s="331">
        <v>17</v>
      </c>
      <c r="D158" s="332"/>
    </row>
    <row r="159" spans="1:4" ht="13.2" x14ac:dyDescent="0.15">
      <c r="A159" s="333"/>
      <c r="B159" s="334" t="s">
        <v>492</v>
      </c>
      <c r="C159" s="334">
        <v>7</v>
      </c>
      <c r="D159" s="335">
        <f>SUM(C158:C159)</f>
        <v>24</v>
      </c>
    </row>
    <row r="160" spans="1:4" ht="13.2" x14ac:dyDescent="0.15">
      <c r="A160" s="330" t="s">
        <v>493</v>
      </c>
      <c r="B160" s="331" t="s">
        <v>493</v>
      </c>
      <c r="C160" s="331">
        <v>14</v>
      </c>
      <c r="D160" s="332"/>
    </row>
    <row r="161" spans="1:4" ht="13.2" x14ac:dyDescent="0.15">
      <c r="A161" s="333"/>
      <c r="B161" s="334" t="s">
        <v>494</v>
      </c>
      <c r="C161" s="334">
        <v>5</v>
      </c>
      <c r="D161" s="335">
        <f>SUM(C160:C161)</f>
        <v>19</v>
      </c>
    </row>
    <row r="162" spans="1:4" ht="13.2" x14ac:dyDescent="0.15">
      <c r="A162" s="330" t="s">
        <v>495</v>
      </c>
      <c r="B162" s="331" t="s">
        <v>495</v>
      </c>
      <c r="C162" s="331">
        <v>14</v>
      </c>
      <c r="D162" s="332"/>
    </row>
    <row r="163" spans="1:4" ht="13.2" x14ac:dyDescent="0.15">
      <c r="A163" s="333"/>
      <c r="B163" s="334" t="s">
        <v>496</v>
      </c>
      <c r="C163" s="334">
        <v>8</v>
      </c>
      <c r="D163" s="335">
        <f>SUM(C162:C163)</f>
        <v>22</v>
      </c>
    </row>
    <row r="164" spans="1:4" ht="13.2" x14ac:dyDescent="0.15">
      <c r="A164" s="330" t="s">
        <v>497</v>
      </c>
      <c r="B164" s="331" t="s">
        <v>497</v>
      </c>
      <c r="C164" s="331">
        <v>9</v>
      </c>
      <c r="D164" s="332"/>
    </row>
    <row r="165" spans="1:4" ht="13.2" x14ac:dyDescent="0.15">
      <c r="A165" s="333"/>
      <c r="B165" s="334" t="s">
        <v>498</v>
      </c>
      <c r="C165" s="334">
        <v>3</v>
      </c>
      <c r="D165" s="335">
        <f>SUM(C164:C165)</f>
        <v>12</v>
      </c>
    </row>
    <row r="166" spans="1:4" ht="13.2" x14ac:dyDescent="0.15">
      <c r="A166" s="330" t="s">
        <v>499</v>
      </c>
      <c r="B166" s="331" t="s">
        <v>499</v>
      </c>
      <c r="C166" s="331">
        <v>13</v>
      </c>
      <c r="D166" s="332"/>
    </row>
    <row r="167" spans="1:4" ht="13.2" x14ac:dyDescent="0.15">
      <c r="A167" s="336"/>
      <c r="B167" s="337" t="s">
        <v>500</v>
      </c>
      <c r="C167" s="337">
        <v>1</v>
      </c>
      <c r="D167" s="338"/>
    </row>
    <row r="168" spans="1:4" ht="13.2" x14ac:dyDescent="0.15">
      <c r="A168" s="333"/>
      <c r="B168" s="342" t="s">
        <v>501</v>
      </c>
      <c r="C168" s="334">
        <v>1</v>
      </c>
      <c r="D168" s="335">
        <f>SUM(C166:C168)</f>
        <v>15</v>
      </c>
    </row>
    <row r="169" spans="1:4" ht="13.2" x14ac:dyDescent="0.15">
      <c r="A169" s="327" t="s">
        <v>502</v>
      </c>
      <c r="B169" s="344" t="s">
        <v>502</v>
      </c>
      <c r="C169" s="328">
        <v>7</v>
      </c>
      <c r="D169" s="329">
        <f>SUM(C169)</f>
        <v>7</v>
      </c>
    </row>
    <row r="170" spans="1:4" ht="13.2" x14ac:dyDescent="0.15">
      <c r="A170" s="323"/>
      <c r="B170" s="323"/>
      <c r="C170" s="345" t="s">
        <v>447</v>
      </c>
      <c r="D170" s="346">
        <f>SUM(D152:D169)</f>
        <v>142</v>
      </c>
    </row>
    <row r="171" spans="1:4" ht="13.2" x14ac:dyDescent="0.15">
      <c r="A171" s="323"/>
      <c r="B171" s="323"/>
      <c r="C171" s="323"/>
      <c r="D171" s="323"/>
    </row>
    <row r="172" spans="1:4" ht="13.2" x14ac:dyDescent="0.15">
      <c r="A172" s="323" t="s">
        <v>503</v>
      </c>
      <c r="B172" s="323"/>
      <c r="C172" s="323"/>
      <c r="D172" s="323"/>
    </row>
    <row r="173" spans="1:4" ht="13.2" x14ac:dyDescent="0.15">
      <c r="A173" s="324" t="s">
        <v>427</v>
      </c>
      <c r="B173" s="325" t="s">
        <v>428</v>
      </c>
      <c r="C173" s="325" t="s">
        <v>429</v>
      </c>
      <c r="D173" s="326" t="s">
        <v>430</v>
      </c>
    </row>
    <row r="174" spans="1:4" ht="13.2" x14ac:dyDescent="0.15">
      <c r="A174" s="327" t="s">
        <v>431</v>
      </c>
      <c r="B174" s="328" t="s">
        <v>431</v>
      </c>
      <c r="C174" s="328">
        <v>0</v>
      </c>
      <c r="D174" s="329">
        <f>C174</f>
        <v>0</v>
      </c>
    </row>
    <row r="175" spans="1:4" ht="13.2" x14ac:dyDescent="0.15">
      <c r="A175" s="330" t="s">
        <v>504</v>
      </c>
      <c r="B175" s="331" t="s">
        <v>504</v>
      </c>
      <c r="C175" s="331">
        <v>12</v>
      </c>
      <c r="D175" s="332">
        <f>C175</f>
        <v>12</v>
      </c>
    </row>
    <row r="176" spans="1:4" ht="13.2" x14ac:dyDescent="0.15">
      <c r="A176" s="330" t="s">
        <v>505</v>
      </c>
      <c r="B176" s="331" t="s">
        <v>505</v>
      </c>
      <c r="C176" s="331">
        <v>14</v>
      </c>
      <c r="D176" s="332">
        <f>C176</f>
        <v>14</v>
      </c>
    </row>
    <row r="177" spans="1:4" ht="13.2" x14ac:dyDescent="0.15">
      <c r="A177" s="330" t="s">
        <v>506</v>
      </c>
      <c r="B177" s="331" t="s">
        <v>506</v>
      </c>
      <c r="C177" s="331">
        <v>25</v>
      </c>
      <c r="D177" s="332"/>
    </row>
    <row r="178" spans="1:4" ht="13.2" x14ac:dyDescent="0.15">
      <c r="A178" s="336"/>
      <c r="B178" s="337" t="s">
        <v>507</v>
      </c>
      <c r="C178" s="337">
        <v>5</v>
      </c>
      <c r="D178" s="338"/>
    </row>
    <row r="179" spans="1:4" ht="13.2" x14ac:dyDescent="0.15">
      <c r="A179" s="333"/>
      <c r="B179" s="334" t="s">
        <v>508</v>
      </c>
      <c r="C179" s="334">
        <v>9</v>
      </c>
      <c r="D179" s="335">
        <f>SUM(C177:C179)</f>
        <v>39</v>
      </c>
    </row>
    <row r="180" spans="1:4" ht="13.2" x14ac:dyDescent="0.15">
      <c r="A180" s="330" t="s">
        <v>509</v>
      </c>
      <c r="B180" s="331" t="s">
        <v>509</v>
      </c>
      <c r="C180" s="331">
        <v>35</v>
      </c>
      <c r="D180" s="332"/>
    </row>
    <row r="181" spans="1:4" ht="13.2" x14ac:dyDescent="0.15">
      <c r="A181" s="333"/>
      <c r="B181" s="334" t="s">
        <v>510</v>
      </c>
      <c r="C181" s="334">
        <v>7</v>
      </c>
      <c r="D181" s="335">
        <f>SUM(C180:C181)</f>
        <v>42</v>
      </c>
    </row>
    <row r="182" spans="1:4" ht="13.2" x14ac:dyDescent="0.15">
      <c r="A182" s="330" t="s">
        <v>511</v>
      </c>
      <c r="B182" s="331" t="s">
        <v>511</v>
      </c>
      <c r="C182" s="331">
        <v>22</v>
      </c>
      <c r="D182" s="332"/>
    </row>
    <row r="183" spans="1:4" ht="13.2" x14ac:dyDescent="0.15">
      <c r="A183" s="333"/>
      <c r="B183" s="334" t="s">
        <v>512</v>
      </c>
      <c r="C183" s="334">
        <v>5</v>
      </c>
      <c r="D183" s="335">
        <f>SUM(C182:C183)</f>
        <v>27</v>
      </c>
    </row>
    <row r="184" spans="1:4" ht="13.2" x14ac:dyDescent="0.15">
      <c r="A184" s="330" t="s">
        <v>513</v>
      </c>
      <c r="B184" s="331" t="s">
        <v>513</v>
      </c>
      <c r="C184" s="331">
        <v>14</v>
      </c>
      <c r="D184" s="332"/>
    </row>
    <row r="185" spans="1:4" ht="13.2" x14ac:dyDescent="0.15">
      <c r="A185" s="333"/>
      <c r="B185" s="334" t="s">
        <v>514</v>
      </c>
      <c r="C185" s="334">
        <v>2</v>
      </c>
      <c r="D185" s="335">
        <f>SUM(C184:C185)</f>
        <v>16</v>
      </c>
    </row>
    <row r="186" spans="1:4" ht="13.2" x14ac:dyDescent="0.15">
      <c r="A186" s="330" t="s">
        <v>515</v>
      </c>
      <c r="B186" s="331" t="s">
        <v>515</v>
      </c>
      <c r="C186" s="331">
        <v>13</v>
      </c>
      <c r="D186" s="332"/>
    </row>
    <row r="187" spans="1:4" ht="13.2" x14ac:dyDescent="0.15">
      <c r="A187" s="336"/>
      <c r="B187" s="337" t="s">
        <v>516</v>
      </c>
      <c r="C187" s="337">
        <v>31</v>
      </c>
      <c r="D187" s="338"/>
    </row>
    <row r="188" spans="1:4" ht="13.2" x14ac:dyDescent="0.15">
      <c r="A188" s="333"/>
      <c r="B188" s="342" t="s">
        <v>517</v>
      </c>
      <c r="C188" s="334">
        <v>8</v>
      </c>
      <c r="D188" s="335">
        <f>SUM(C186:C188)</f>
        <v>52</v>
      </c>
    </row>
    <row r="189" spans="1:4" ht="13.2" x14ac:dyDescent="0.15">
      <c r="A189" s="327" t="s">
        <v>518</v>
      </c>
      <c r="B189" s="344" t="s">
        <v>518</v>
      </c>
      <c r="C189" s="328">
        <v>14</v>
      </c>
      <c r="D189" s="329">
        <f>C189</f>
        <v>14</v>
      </c>
    </row>
    <row r="190" spans="1:4" ht="13.2" x14ac:dyDescent="0.15">
      <c r="A190" s="330" t="s">
        <v>519</v>
      </c>
      <c r="B190" s="347" t="s">
        <v>519</v>
      </c>
      <c r="C190" s="331">
        <v>20</v>
      </c>
      <c r="D190" s="332"/>
    </row>
    <row r="191" spans="1:4" ht="13.2" x14ac:dyDescent="0.15">
      <c r="A191" s="336"/>
      <c r="B191" s="341" t="s">
        <v>520</v>
      </c>
      <c r="C191" s="337">
        <v>1</v>
      </c>
      <c r="D191" s="338"/>
    </row>
    <row r="192" spans="1:4" ht="13.2" x14ac:dyDescent="0.15">
      <c r="A192" s="333"/>
      <c r="B192" s="342" t="s">
        <v>521</v>
      </c>
      <c r="C192" s="334">
        <v>4</v>
      </c>
      <c r="D192" s="335">
        <f>SUM(C190:C192)</f>
        <v>25</v>
      </c>
    </row>
    <row r="193" spans="1:4" ht="13.2" x14ac:dyDescent="0.15">
      <c r="A193" s="343" t="s">
        <v>522</v>
      </c>
      <c r="B193" s="344" t="s">
        <v>522</v>
      </c>
      <c r="C193" s="328">
        <v>25</v>
      </c>
      <c r="D193" s="329">
        <f>C193</f>
        <v>25</v>
      </c>
    </row>
    <row r="194" spans="1:4" ht="13.2" x14ac:dyDescent="0.15">
      <c r="A194" s="323"/>
      <c r="B194" s="323"/>
      <c r="C194" s="345" t="s">
        <v>447</v>
      </c>
      <c r="D194" s="346">
        <f>SUM(D174:D193)</f>
        <v>266</v>
      </c>
    </row>
    <row r="195" spans="1:4" ht="13.2" x14ac:dyDescent="0.15">
      <c r="A195" s="323"/>
      <c r="B195" s="323"/>
      <c r="C195" s="323"/>
      <c r="D195" s="323"/>
    </row>
    <row r="196" spans="1:4" ht="13.2" x14ac:dyDescent="0.15">
      <c r="A196" s="323"/>
      <c r="B196" s="323"/>
      <c r="C196" s="323"/>
      <c r="D196" s="323"/>
    </row>
    <row r="197" spans="1:4" ht="13.2" x14ac:dyDescent="0.15">
      <c r="A197" s="323" t="s">
        <v>523</v>
      </c>
      <c r="B197" s="323"/>
      <c r="C197" s="323"/>
      <c r="D197" s="323"/>
    </row>
    <row r="198" spans="1:4" ht="13.2" x14ac:dyDescent="0.15">
      <c r="A198" s="324" t="s">
        <v>427</v>
      </c>
      <c r="B198" s="325" t="s">
        <v>428</v>
      </c>
      <c r="C198" s="325" t="s">
        <v>429</v>
      </c>
      <c r="D198" s="326" t="s">
        <v>430</v>
      </c>
    </row>
    <row r="199" spans="1:4" ht="13.2" x14ac:dyDescent="0.15">
      <c r="A199" s="327" t="s">
        <v>431</v>
      </c>
      <c r="B199" s="328" t="s">
        <v>431</v>
      </c>
      <c r="C199" s="328">
        <v>0</v>
      </c>
      <c r="D199" s="329">
        <f>C199</f>
        <v>0</v>
      </c>
    </row>
    <row r="200" spans="1:4" ht="13.2" x14ac:dyDescent="0.15">
      <c r="A200" s="330" t="s">
        <v>524</v>
      </c>
      <c r="B200" s="331" t="s">
        <v>524</v>
      </c>
      <c r="C200" s="331">
        <v>9</v>
      </c>
      <c r="D200" s="332"/>
    </row>
    <row r="201" spans="1:4" ht="13.2" x14ac:dyDescent="0.15">
      <c r="A201" s="333"/>
      <c r="B201" s="334" t="s">
        <v>525</v>
      </c>
      <c r="C201" s="334">
        <v>6</v>
      </c>
      <c r="D201" s="335">
        <f>SUM(C200:C201)</f>
        <v>15</v>
      </c>
    </row>
    <row r="202" spans="1:4" ht="13.2" x14ac:dyDescent="0.15">
      <c r="A202" s="330" t="s">
        <v>526</v>
      </c>
      <c r="B202" s="331" t="s">
        <v>526</v>
      </c>
      <c r="C202" s="331">
        <v>26</v>
      </c>
      <c r="D202" s="332"/>
    </row>
    <row r="203" spans="1:4" ht="13.2" x14ac:dyDescent="0.15">
      <c r="A203" s="336"/>
      <c r="B203" s="337" t="s">
        <v>527</v>
      </c>
      <c r="C203" s="337">
        <v>3</v>
      </c>
      <c r="D203" s="338"/>
    </row>
    <row r="204" spans="1:4" ht="13.2" x14ac:dyDescent="0.15">
      <c r="A204" s="336"/>
      <c r="B204" s="337" t="s">
        <v>528</v>
      </c>
      <c r="C204" s="337">
        <v>6</v>
      </c>
      <c r="D204" s="338"/>
    </row>
    <row r="205" spans="1:4" ht="13.2" x14ac:dyDescent="0.15">
      <c r="A205" s="333"/>
      <c r="B205" s="334" t="s">
        <v>529</v>
      </c>
      <c r="C205" s="334">
        <v>1</v>
      </c>
      <c r="D205" s="335">
        <f>SUM(C202:C205)</f>
        <v>36</v>
      </c>
    </row>
    <row r="206" spans="1:4" ht="13.2" x14ac:dyDescent="0.15">
      <c r="A206" s="330" t="s">
        <v>530</v>
      </c>
      <c r="B206" s="331" t="s">
        <v>530</v>
      </c>
      <c r="C206" s="331">
        <v>18</v>
      </c>
      <c r="D206" s="332">
        <f>C206</f>
        <v>18</v>
      </c>
    </row>
    <row r="207" spans="1:4" ht="13.2" x14ac:dyDescent="0.15">
      <c r="A207" s="330" t="s">
        <v>531</v>
      </c>
      <c r="B207" s="331" t="s">
        <v>531</v>
      </c>
      <c r="C207" s="331">
        <v>30</v>
      </c>
      <c r="D207" s="332">
        <f>C207</f>
        <v>30</v>
      </c>
    </row>
    <row r="208" spans="1:4" ht="13.2" x14ac:dyDescent="0.15">
      <c r="A208" s="330" t="s">
        <v>532</v>
      </c>
      <c r="B208" s="331" t="s">
        <v>532</v>
      </c>
      <c r="C208" s="331">
        <v>25</v>
      </c>
      <c r="D208" s="332">
        <f>C208</f>
        <v>25</v>
      </c>
    </row>
    <row r="209" spans="1:4" ht="13.2" x14ac:dyDescent="0.15">
      <c r="A209" s="330" t="s">
        <v>533</v>
      </c>
      <c r="B209" s="331" t="s">
        <v>533</v>
      </c>
      <c r="C209" s="331">
        <v>31</v>
      </c>
      <c r="D209" s="332"/>
    </row>
    <row r="210" spans="1:4" ht="13.2" x14ac:dyDescent="0.15">
      <c r="A210" s="336"/>
      <c r="B210" s="337" t="s">
        <v>534</v>
      </c>
      <c r="C210" s="337">
        <v>5</v>
      </c>
      <c r="D210" s="338"/>
    </row>
    <row r="211" spans="1:4" ht="13.2" x14ac:dyDescent="0.15">
      <c r="A211" s="333"/>
      <c r="B211" s="334" t="s">
        <v>535</v>
      </c>
      <c r="C211" s="334">
        <v>10</v>
      </c>
      <c r="D211" s="335">
        <f>SUM(C209:C211)</f>
        <v>46</v>
      </c>
    </row>
    <row r="212" spans="1:4" ht="13.2" x14ac:dyDescent="0.15">
      <c r="A212" s="330" t="s">
        <v>536</v>
      </c>
      <c r="B212" s="331" t="s">
        <v>536</v>
      </c>
      <c r="C212" s="331">
        <v>14</v>
      </c>
      <c r="D212" s="332"/>
    </row>
    <row r="213" spans="1:4" ht="13.2" x14ac:dyDescent="0.15">
      <c r="A213" s="336"/>
      <c r="B213" s="337" t="s">
        <v>537</v>
      </c>
      <c r="C213" s="337">
        <v>15</v>
      </c>
      <c r="D213" s="338">
        <f>SUM(C212:C213)</f>
        <v>29</v>
      </c>
    </row>
    <row r="214" spans="1:4" ht="13.2" x14ac:dyDescent="0.15">
      <c r="A214" s="330" t="s">
        <v>538</v>
      </c>
      <c r="B214" s="347" t="s">
        <v>538</v>
      </c>
      <c r="C214" s="331">
        <v>30</v>
      </c>
      <c r="D214" s="332"/>
    </row>
    <row r="215" spans="1:4" ht="13.2" x14ac:dyDescent="0.15">
      <c r="A215" s="333"/>
      <c r="B215" s="342" t="s">
        <v>539</v>
      </c>
      <c r="C215" s="334">
        <v>9</v>
      </c>
      <c r="D215" s="335">
        <f>SUM(C214:C215)</f>
        <v>39</v>
      </c>
    </row>
    <row r="216" spans="1:4" ht="13.2" x14ac:dyDescent="0.15">
      <c r="A216" s="330" t="s">
        <v>540</v>
      </c>
      <c r="B216" s="347" t="s">
        <v>540</v>
      </c>
      <c r="C216" s="331">
        <v>10</v>
      </c>
      <c r="D216" s="332"/>
    </row>
    <row r="217" spans="1:4" ht="13.2" x14ac:dyDescent="0.15">
      <c r="A217" s="336"/>
      <c r="B217" s="341" t="s">
        <v>541</v>
      </c>
      <c r="C217" s="337">
        <v>6</v>
      </c>
      <c r="D217" s="338">
        <f>SUM(C216:C217)</f>
        <v>16</v>
      </c>
    </row>
    <row r="218" spans="1:4" ht="13.2" x14ac:dyDescent="0.15">
      <c r="A218" s="348" t="s">
        <v>542</v>
      </c>
      <c r="B218" s="347" t="s">
        <v>542</v>
      </c>
      <c r="C218" s="331">
        <v>24</v>
      </c>
      <c r="D218" s="332"/>
    </row>
    <row r="219" spans="1:4" ht="13.2" x14ac:dyDescent="0.15">
      <c r="A219" s="349"/>
      <c r="B219" s="341" t="s">
        <v>543</v>
      </c>
      <c r="C219" s="337">
        <v>6</v>
      </c>
      <c r="D219" s="338"/>
    </row>
    <row r="220" spans="1:4" ht="13.2" x14ac:dyDescent="0.15">
      <c r="A220" s="350"/>
      <c r="B220" s="342" t="s">
        <v>544</v>
      </c>
      <c r="C220" s="334">
        <v>6</v>
      </c>
      <c r="D220" s="335">
        <f>SUM(C218:C220)</f>
        <v>36</v>
      </c>
    </row>
    <row r="221" spans="1:4" ht="13.2" x14ac:dyDescent="0.15">
      <c r="A221" s="323"/>
      <c r="B221" s="323"/>
      <c r="C221" s="345" t="s">
        <v>447</v>
      </c>
      <c r="D221" s="346">
        <f>SUM(D199:D220)</f>
        <v>290</v>
      </c>
    </row>
    <row r="222" spans="1:4" ht="13.2" x14ac:dyDescent="0.15">
      <c r="A222" s="323"/>
      <c r="B222" s="323"/>
      <c r="C222" s="323"/>
      <c r="D222" s="323"/>
    </row>
    <row r="223" spans="1:4" ht="13.2" x14ac:dyDescent="0.15">
      <c r="A223" s="323"/>
      <c r="B223" s="323"/>
      <c r="C223" s="323"/>
      <c r="D223" s="323"/>
    </row>
    <row r="224" spans="1:4" ht="13.2" x14ac:dyDescent="0.15">
      <c r="A224" s="323" t="s">
        <v>545</v>
      </c>
      <c r="B224" s="323"/>
      <c r="C224" s="323"/>
      <c r="D224" s="323"/>
    </row>
    <row r="225" spans="1:4" ht="13.2" x14ac:dyDescent="0.15">
      <c r="A225" s="324" t="s">
        <v>427</v>
      </c>
      <c r="B225" s="325" t="s">
        <v>428</v>
      </c>
      <c r="C225" s="325" t="s">
        <v>429</v>
      </c>
      <c r="D225" s="326" t="s">
        <v>430</v>
      </c>
    </row>
    <row r="226" spans="1:4" ht="13.2" x14ac:dyDescent="0.15">
      <c r="A226" s="327" t="s">
        <v>431</v>
      </c>
      <c r="B226" s="328" t="s">
        <v>431</v>
      </c>
      <c r="C226" s="328">
        <v>2</v>
      </c>
      <c r="D226" s="329">
        <f>C226</f>
        <v>2</v>
      </c>
    </row>
    <row r="227" spans="1:4" ht="13.2" x14ac:dyDescent="0.15">
      <c r="A227" s="330" t="s">
        <v>546</v>
      </c>
      <c r="B227" s="331" t="s">
        <v>546</v>
      </c>
      <c r="C227" s="331">
        <v>18</v>
      </c>
      <c r="D227" s="332"/>
    </row>
    <row r="228" spans="1:4" ht="13.2" x14ac:dyDescent="0.15">
      <c r="A228" s="336"/>
      <c r="B228" s="337" t="s">
        <v>547</v>
      </c>
      <c r="C228" s="337">
        <v>46</v>
      </c>
      <c r="D228" s="338"/>
    </row>
    <row r="229" spans="1:4" ht="13.2" x14ac:dyDescent="0.15">
      <c r="A229" s="333"/>
      <c r="B229" s="334" t="s">
        <v>548</v>
      </c>
      <c r="C229" s="334">
        <v>10</v>
      </c>
      <c r="D229" s="335">
        <f>SUM(C227:C229)</f>
        <v>74</v>
      </c>
    </row>
    <row r="230" spans="1:4" ht="13.2" x14ac:dyDescent="0.15">
      <c r="A230" s="330" t="s">
        <v>549</v>
      </c>
      <c r="B230" s="331" t="s">
        <v>549</v>
      </c>
      <c r="C230" s="331">
        <v>23</v>
      </c>
      <c r="D230" s="332"/>
    </row>
    <row r="231" spans="1:4" ht="13.2" x14ac:dyDescent="0.15">
      <c r="A231" s="336"/>
      <c r="B231" s="337" t="s">
        <v>550</v>
      </c>
      <c r="C231" s="337">
        <v>22</v>
      </c>
      <c r="D231" s="338"/>
    </row>
    <row r="232" spans="1:4" ht="13.2" x14ac:dyDescent="0.15">
      <c r="A232" s="333"/>
      <c r="B232" s="334" t="s">
        <v>551</v>
      </c>
      <c r="C232" s="334">
        <v>16</v>
      </c>
      <c r="D232" s="335">
        <f>SUM(C230:C232)</f>
        <v>61</v>
      </c>
    </row>
    <row r="233" spans="1:4" ht="13.2" x14ac:dyDescent="0.15">
      <c r="A233" s="330" t="s">
        <v>552</v>
      </c>
      <c r="B233" s="331" t="s">
        <v>552</v>
      </c>
      <c r="C233" s="331">
        <v>14</v>
      </c>
      <c r="D233" s="332"/>
    </row>
    <row r="234" spans="1:4" ht="13.2" x14ac:dyDescent="0.15">
      <c r="A234" s="336"/>
      <c r="B234" s="337" t="s">
        <v>553</v>
      </c>
      <c r="C234" s="337">
        <v>25</v>
      </c>
      <c r="D234" s="338"/>
    </row>
    <row r="235" spans="1:4" ht="13.2" x14ac:dyDescent="0.15">
      <c r="A235" s="333"/>
      <c r="B235" s="334" t="s">
        <v>554</v>
      </c>
      <c r="C235" s="334">
        <v>8</v>
      </c>
      <c r="D235" s="335">
        <f>SUM(C233:C235)</f>
        <v>47</v>
      </c>
    </row>
    <row r="236" spans="1:4" ht="13.2" x14ac:dyDescent="0.15">
      <c r="A236" s="327" t="s">
        <v>555</v>
      </c>
      <c r="B236" s="328" t="s">
        <v>555</v>
      </c>
      <c r="C236" s="328">
        <v>11</v>
      </c>
      <c r="D236" s="329">
        <f>C236</f>
        <v>11</v>
      </c>
    </row>
    <row r="237" spans="1:4" ht="13.2" x14ac:dyDescent="0.15">
      <c r="A237" s="323"/>
      <c r="B237" s="323"/>
      <c r="C237" s="345" t="s">
        <v>447</v>
      </c>
      <c r="D237" s="346">
        <f>SUM(D226:D236)</f>
        <v>195</v>
      </c>
    </row>
    <row r="238" spans="1:4" ht="13.2" x14ac:dyDescent="0.15">
      <c r="A238" s="323"/>
      <c r="B238" s="323"/>
      <c r="C238" s="323"/>
      <c r="D238" s="323"/>
    </row>
    <row r="239" spans="1:4" ht="13.2" x14ac:dyDescent="0.15">
      <c r="A239" s="323"/>
      <c r="B239" s="323"/>
      <c r="C239" s="323"/>
      <c r="D239" s="323"/>
    </row>
    <row r="240" spans="1:4" ht="13.2" x14ac:dyDescent="0.15">
      <c r="A240" s="323" t="s">
        <v>556</v>
      </c>
      <c r="B240" s="323"/>
      <c r="C240" s="323"/>
      <c r="D240" s="323"/>
    </row>
    <row r="241" spans="1:4" ht="13.2" x14ac:dyDescent="0.15">
      <c r="A241" s="324" t="s">
        <v>427</v>
      </c>
      <c r="B241" s="325" t="s">
        <v>428</v>
      </c>
      <c r="C241" s="325" t="s">
        <v>429</v>
      </c>
      <c r="D241" s="326" t="s">
        <v>430</v>
      </c>
    </row>
    <row r="242" spans="1:4" ht="13.2" x14ac:dyDescent="0.15">
      <c r="A242" s="327" t="s">
        <v>431</v>
      </c>
      <c r="B242" s="328" t="s">
        <v>431</v>
      </c>
      <c r="C242" s="328">
        <v>6</v>
      </c>
      <c r="D242" s="329">
        <f>C242</f>
        <v>6</v>
      </c>
    </row>
    <row r="243" spans="1:4" ht="13.2" x14ac:dyDescent="0.15">
      <c r="A243" s="330" t="s">
        <v>557</v>
      </c>
      <c r="B243" s="331" t="s">
        <v>557</v>
      </c>
      <c r="C243" s="331">
        <v>8</v>
      </c>
      <c r="D243" s="332"/>
    </row>
    <row r="244" spans="1:4" ht="13.2" x14ac:dyDescent="0.15">
      <c r="A244" s="336"/>
      <c r="B244" s="337" t="s">
        <v>558</v>
      </c>
      <c r="C244" s="337">
        <v>8</v>
      </c>
      <c r="D244" s="338"/>
    </row>
    <row r="245" spans="1:4" ht="13.2" x14ac:dyDescent="0.15">
      <c r="A245" s="333"/>
      <c r="B245" s="334" t="s">
        <v>559</v>
      </c>
      <c r="C245" s="334">
        <v>4</v>
      </c>
      <c r="D245" s="335">
        <f>SUM(C243:C245)</f>
        <v>20</v>
      </c>
    </row>
    <row r="246" spans="1:4" ht="13.2" x14ac:dyDescent="0.15">
      <c r="A246" s="330" t="s">
        <v>560</v>
      </c>
      <c r="B246" s="331" t="s">
        <v>560</v>
      </c>
      <c r="C246" s="331">
        <v>15</v>
      </c>
      <c r="D246" s="332">
        <f>C246</f>
        <v>15</v>
      </c>
    </row>
    <row r="247" spans="1:4" ht="13.2" x14ac:dyDescent="0.15">
      <c r="A247" s="330" t="s">
        <v>561</v>
      </c>
      <c r="B247" s="331" t="s">
        <v>561</v>
      </c>
      <c r="C247" s="331">
        <v>9</v>
      </c>
      <c r="D247" s="332">
        <f>C247</f>
        <v>9</v>
      </c>
    </row>
    <row r="248" spans="1:4" ht="13.2" x14ac:dyDescent="0.15">
      <c r="A248" s="330" t="s">
        <v>562</v>
      </c>
      <c r="B248" s="331" t="s">
        <v>562</v>
      </c>
      <c r="C248" s="331">
        <v>15</v>
      </c>
      <c r="D248" s="332"/>
    </row>
    <row r="249" spans="1:4" ht="13.2" x14ac:dyDescent="0.15">
      <c r="A249" s="333"/>
      <c r="B249" s="334" t="s">
        <v>563</v>
      </c>
      <c r="C249" s="334">
        <v>1</v>
      </c>
      <c r="D249" s="335">
        <f>SUM(C248:C249)</f>
        <v>16</v>
      </c>
    </row>
    <row r="250" spans="1:4" ht="13.2" x14ac:dyDescent="0.15">
      <c r="A250" s="323"/>
      <c r="B250" s="323"/>
      <c r="C250" s="345" t="s">
        <v>447</v>
      </c>
      <c r="D250" s="346">
        <f>SUM(D242:D249)</f>
        <v>66</v>
      </c>
    </row>
    <row r="251" spans="1:4" ht="13.2" x14ac:dyDescent="0.15">
      <c r="A251" s="323"/>
      <c r="B251" s="323"/>
      <c r="C251" s="323"/>
      <c r="D251" s="323"/>
    </row>
    <row r="252" spans="1:4" ht="13.2" x14ac:dyDescent="0.15">
      <c r="A252" s="323"/>
      <c r="B252" s="323"/>
      <c r="C252" s="323"/>
      <c r="D252" s="323"/>
    </row>
    <row r="253" spans="1:4" ht="13.2" x14ac:dyDescent="0.15">
      <c r="A253" s="323" t="s">
        <v>564</v>
      </c>
      <c r="B253" s="323"/>
      <c r="C253" s="323"/>
      <c r="D253" s="323"/>
    </row>
    <row r="254" spans="1:4" ht="13.2" x14ac:dyDescent="0.15">
      <c r="A254" s="324" t="s">
        <v>427</v>
      </c>
      <c r="B254" s="325" t="s">
        <v>428</v>
      </c>
      <c r="C254" s="325" t="s">
        <v>429</v>
      </c>
      <c r="D254" s="326" t="s">
        <v>430</v>
      </c>
    </row>
    <row r="255" spans="1:4" ht="13.2" x14ac:dyDescent="0.15">
      <c r="A255" s="327" t="s">
        <v>431</v>
      </c>
      <c r="B255" s="328" t="s">
        <v>431</v>
      </c>
      <c r="C255" s="328">
        <v>3</v>
      </c>
      <c r="D255" s="329">
        <f>C255</f>
        <v>3</v>
      </c>
    </row>
    <row r="256" spans="1:4" ht="13.2" x14ac:dyDescent="0.15">
      <c r="A256" s="330" t="s">
        <v>565</v>
      </c>
      <c r="B256" s="331" t="s">
        <v>565</v>
      </c>
      <c r="C256" s="331">
        <v>28</v>
      </c>
      <c r="D256" s="332"/>
    </row>
    <row r="257" spans="1:4" ht="13.2" x14ac:dyDescent="0.15">
      <c r="A257" s="336"/>
      <c r="B257" s="337" t="s">
        <v>566</v>
      </c>
      <c r="C257" s="337">
        <v>4</v>
      </c>
      <c r="D257" s="338"/>
    </row>
    <row r="258" spans="1:4" ht="13.2" x14ac:dyDescent="0.15">
      <c r="A258" s="333"/>
      <c r="B258" s="334" t="s">
        <v>567</v>
      </c>
      <c r="C258" s="334">
        <v>10</v>
      </c>
      <c r="D258" s="335">
        <f>SUM(C256:C258)</f>
        <v>42</v>
      </c>
    </row>
    <row r="259" spans="1:4" ht="13.2" x14ac:dyDescent="0.15">
      <c r="A259" s="330" t="s">
        <v>568</v>
      </c>
      <c r="B259" s="331" t="s">
        <v>568</v>
      </c>
      <c r="C259" s="331">
        <v>11</v>
      </c>
      <c r="D259" s="332"/>
    </row>
    <row r="260" spans="1:4" ht="13.2" x14ac:dyDescent="0.15">
      <c r="A260" s="333"/>
      <c r="B260" s="334" t="s">
        <v>569</v>
      </c>
      <c r="C260" s="334">
        <v>6</v>
      </c>
      <c r="D260" s="335">
        <f>SUM(C259:C260)</f>
        <v>17</v>
      </c>
    </row>
    <row r="261" spans="1:4" ht="13.2" x14ac:dyDescent="0.15">
      <c r="A261" s="330" t="s">
        <v>570</v>
      </c>
      <c r="B261" s="331" t="s">
        <v>570</v>
      </c>
      <c r="C261" s="331">
        <v>16</v>
      </c>
      <c r="D261" s="332"/>
    </row>
    <row r="262" spans="1:4" ht="13.2" x14ac:dyDescent="0.15">
      <c r="A262" s="336"/>
      <c r="B262" s="337" t="s">
        <v>571</v>
      </c>
      <c r="C262" s="337">
        <v>1</v>
      </c>
      <c r="D262" s="338"/>
    </row>
    <row r="263" spans="1:4" ht="13.2" x14ac:dyDescent="0.15">
      <c r="A263" s="336"/>
      <c r="B263" s="337" t="s">
        <v>572</v>
      </c>
      <c r="C263" s="337">
        <v>4</v>
      </c>
      <c r="D263" s="338"/>
    </row>
    <row r="264" spans="1:4" ht="13.2" x14ac:dyDescent="0.15">
      <c r="A264" s="336"/>
      <c r="B264" s="337" t="s">
        <v>573</v>
      </c>
      <c r="C264" s="337">
        <v>5</v>
      </c>
      <c r="D264" s="338"/>
    </row>
    <row r="265" spans="1:4" ht="13.2" x14ac:dyDescent="0.15">
      <c r="A265" s="333"/>
      <c r="B265" s="334" t="s">
        <v>574</v>
      </c>
      <c r="C265" s="334">
        <v>4</v>
      </c>
      <c r="D265" s="335">
        <f>SUM(C261:C265)</f>
        <v>30</v>
      </c>
    </row>
    <row r="266" spans="1:4" ht="13.2" x14ac:dyDescent="0.15">
      <c r="A266" s="330" t="s">
        <v>575</v>
      </c>
      <c r="B266" s="331" t="s">
        <v>575</v>
      </c>
      <c r="C266" s="331">
        <v>8</v>
      </c>
      <c r="D266" s="332">
        <f>SUM(C266)</f>
        <v>8</v>
      </c>
    </row>
    <row r="267" spans="1:4" ht="13.2" x14ac:dyDescent="0.15">
      <c r="A267" s="330" t="s">
        <v>576</v>
      </c>
      <c r="B267" s="331" t="s">
        <v>576</v>
      </c>
      <c r="C267" s="331">
        <v>8</v>
      </c>
      <c r="D267" s="332"/>
    </row>
    <row r="268" spans="1:4" ht="13.2" x14ac:dyDescent="0.15">
      <c r="A268" s="333"/>
      <c r="B268" s="334" t="s">
        <v>577</v>
      </c>
      <c r="C268" s="334">
        <v>2</v>
      </c>
      <c r="D268" s="335">
        <f>SUM(C267:C268)</f>
        <v>10</v>
      </c>
    </row>
    <row r="269" spans="1:4" ht="13.2" x14ac:dyDescent="0.15">
      <c r="A269" s="323"/>
      <c r="B269" s="323"/>
      <c r="C269" s="345" t="s">
        <v>447</v>
      </c>
      <c r="D269" s="346">
        <f>SUM(D255:D268)</f>
        <v>110</v>
      </c>
    </row>
    <row r="270" spans="1:4" ht="13.2" x14ac:dyDescent="0.15">
      <c r="A270" s="323"/>
      <c r="B270" s="323"/>
      <c r="C270" s="323"/>
      <c r="D270" s="323"/>
    </row>
    <row r="271" spans="1:4" ht="13.2" x14ac:dyDescent="0.15">
      <c r="A271" s="323"/>
      <c r="B271" s="323"/>
      <c r="C271" s="323"/>
      <c r="D271" s="323"/>
    </row>
    <row r="272" spans="1:4" ht="13.2" x14ac:dyDescent="0.15">
      <c r="A272" s="323" t="s">
        <v>578</v>
      </c>
      <c r="B272" s="323"/>
      <c r="C272" s="323"/>
      <c r="D272" s="323"/>
    </row>
    <row r="273" spans="1:4" ht="13.2" x14ac:dyDescent="0.15">
      <c r="A273" s="324" t="s">
        <v>427</v>
      </c>
      <c r="B273" s="325" t="s">
        <v>428</v>
      </c>
      <c r="C273" s="325" t="s">
        <v>429</v>
      </c>
      <c r="D273" s="326" t="s">
        <v>430</v>
      </c>
    </row>
    <row r="274" spans="1:4" ht="13.2" x14ac:dyDescent="0.15">
      <c r="A274" s="327" t="s">
        <v>431</v>
      </c>
      <c r="B274" s="328" t="s">
        <v>431</v>
      </c>
      <c r="C274" s="328">
        <v>2</v>
      </c>
      <c r="D274" s="329">
        <f>C274</f>
        <v>2</v>
      </c>
    </row>
    <row r="275" spans="1:4" ht="13.2" x14ac:dyDescent="0.15">
      <c r="A275" s="330" t="s">
        <v>579</v>
      </c>
      <c r="B275" s="331" t="s">
        <v>579</v>
      </c>
      <c r="C275" s="331">
        <v>18</v>
      </c>
      <c r="D275" s="332"/>
    </row>
    <row r="276" spans="1:4" ht="13.2" x14ac:dyDescent="0.15">
      <c r="A276" s="336"/>
      <c r="B276" s="337" t="s">
        <v>580</v>
      </c>
      <c r="C276" s="337">
        <v>3</v>
      </c>
      <c r="D276" s="338">
        <f>SUM(C275:C276)</f>
        <v>21</v>
      </c>
    </row>
    <row r="277" spans="1:4" ht="13.2" x14ac:dyDescent="0.15">
      <c r="A277" s="327" t="s">
        <v>581</v>
      </c>
      <c r="B277" s="328" t="s">
        <v>581</v>
      </c>
      <c r="C277" s="328">
        <v>11</v>
      </c>
      <c r="D277" s="329">
        <f>C277</f>
        <v>11</v>
      </c>
    </row>
    <row r="278" spans="1:4" ht="13.2" x14ac:dyDescent="0.15">
      <c r="A278" s="327" t="s">
        <v>582</v>
      </c>
      <c r="B278" s="328" t="s">
        <v>582</v>
      </c>
      <c r="C278" s="328">
        <v>13</v>
      </c>
      <c r="D278" s="329">
        <f>C278</f>
        <v>13</v>
      </c>
    </row>
    <row r="279" spans="1:4" ht="13.2" x14ac:dyDescent="0.15">
      <c r="A279" s="327" t="s">
        <v>583</v>
      </c>
      <c r="B279" s="328" t="s">
        <v>583</v>
      </c>
      <c r="C279" s="328">
        <v>6</v>
      </c>
      <c r="D279" s="329">
        <f>C279</f>
        <v>6</v>
      </c>
    </row>
    <row r="280" spans="1:4" ht="13.2" x14ac:dyDescent="0.15">
      <c r="A280" s="323"/>
      <c r="B280" s="323"/>
      <c r="C280" s="345" t="s">
        <v>447</v>
      </c>
      <c r="D280" s="346">
        <f>SUM(D274:D279)</f>
        <v>53</v>
      </c>
    </row>
  </sheetData>
  <mergeCells count="1">
    <mergeCell ref="A1:Q1"/>
  </mergeCells>
  <phoneticPr fontId="1"/>
  <printOptions horizontalCentered="1" verticalCentered="1"/>
  <pageMargins left="0.23622047244094491" right="0.23622047244094491" top="0.74803149606299213" bottom="0.74803149606299213" header="0.31496062992125984" footer="0.31496062992125984"/>
  <pageSetup paperSize="9" scale="87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view="pageBreakPreview" zoomScaleNormal="100" workbookViewId="0">
      <selection activeCell="B7" sqref="B7"/>
    </sheetView>
  </sheetViews>
  <sheetFormatPr defaultColWidth="10.109375" defaultRowHeight="21" customHeight="1" x14ac:dyDescent="0.2"/>
  <cols>
    <col min="1" max="1" width="11.44140625" style="2" customWidth="1"/>
    <col min="2" max="2" width="13.88671875" style="2" customWidth="1"/>
    <col min="3" max="7" width="11.44140625" style="2" customWidth="1"/>
    <col min="8" max="8" width="12" style="2" customWidth="1"/>
    <col min="9" max="16384" width="10.109375" style="2"/>
  </cols>
  <sheetData>
    <row r="1" spans="1:8" ht="21" customHeight="1" x14ac:dyDescent="0.2">
      <c r="A1" s="70" t="s">
        <v>222</v>
      </c>
      <c r="H1" s="71" t="s">
        <v>121</v>
      </c>
    </row>
    <row r="2" spans="1:8" ht="21.75" customHeight="1" x14ac:dyDescent="0.2">
      <c r="A2" s="492" t="s">
        <v>107</v>
      </c>
      <c r="B2" s="493"/>
      <c r="C2" s="496" t="s">
        <v>163</v>
      </c>
      <c r="D2" s="497"/>
      <c r="E2" s="498" t="s">
        <v>223</v>
      </c>
      <c r="F2" s="499"/>
      <c r="G2" s="499" t="s">
        <v>159</v>
      </c>
      <c r="H2" s="497"/>
    </row>
    <row r="3" spans="1:8" ht="21.75" customHeight="1" x14ac:dyDescent="0.2">
      <c r="A3" s="494"/>
      <c r="B3" s="495"/>
      <c r="C3" s="218" t="s">
        <v>161</v>
      </c>
      <c r="D3" s="116" t="s">
        <v>224</v>
      </c>
      <c r="E3" s="219" t="s">
        <v>161</v>
      </c>
      <c r="F3" s="220" t="s">
        <v>224</v>
      </c>
      <c r="G3" s="220" t="s">
        <v>161</v>
      </c>
      <c r="H3" s="221" t="s">
        <v>224</v>
      </c>
    </row>
    <row r="4" spans="1:8" ht="21" customHeight="1" x14ac:dyDescent="0.2">
      <c r="A4" s="500" t="s">
        <v>146</v>
      </c>
      <c r="B4" s="501"/>
      <c r="C4" s="222">
        <f>E4+G4</f>
        <v>12</v>
      </c>
      <c r="D4" s="223">
        <f>F4+H4</f>
        <v>2</v>
      </c>
      <c r="E4" s="224">
        <f t="shared" ref="E4:H5" si="0">E6+E8+E10+E12+E14+E16+E18</f>
        <v>2</v>
      </c>
      <c r="F4" s="225">
        <f t="shared" si="0"/>
        <v>2</v>
      </c>
      <c r="G4" s="225">
        <f t="shared" si="0"/>
        <v>10</v>
      </c>
      <c r="H4" s="226">
        <f t="shared" si="0"/>
        <v>0</v>
      </c>
    </row>
    <row r="5" spans="1:8" ht="21" customHeight="1" x14ac:dyDescent="0.2">
      <c r="A5" s="500"/>
      <c r="B5" s="501"/>
      <c r="C5" s="227">
        <f>E5+G5</f>
        <v>18</v>
      </c>
      <c r="D5" s="228">
        <f>F5+H5</f>
        <v>2</v>
      </c>
      <c r="E5" s="229">
        <f t="shared" si="0"/>
        <v>3</v>
      </c>
      <c r="F5" s="230">
        <f t="shared" si="0"/>
        <v>2</v>
      </c>
      <c r="G5" s="230">
        <f t="shared" si="0"/>
        <v>15</v>
      </c>
      <c r="H5" s="231">
        <f t="shared" si="0"/>
        <v>0</v>
      </c>
    </row>
    <row r="6" spans="1:8" ht="21" customHeight="1" x14ac:dyDescent="0.2">
      <c r="A6" s="502" t="s">
        <v>225</v>
      </c>
      <c r="B6" s="503"/>
      <c r="C6" s="232">
        <f>E6+G6</f>
        <v>0</v>
      </c>
      <c r="D6" s="233">
        <f t="shared" ref="D6:D18" si="1">F6+H6</f>
        <v>0</v>
      </c>
      <c r="E6" s="234">
        <v>0</v>
      </c>
      <c r="F6" s="235">
        <v>0</v>
      </c>
      <c r="G6" s="235">
        <v>0</v>
      </c>
      <c r="H6" s="236">
        <v>0</v>
      </c>
    </row>
    <row r="7" spans="1:8" ht="21" customHeight="1" x14ac:dyDescent="0.2">
      <c r="A7" s="504"/>
      <c r="B7" s="505"/>
      <c r="C7" s="237">
        <f t="shared" ref="C7:C19" si="2">E7+G7</f>
        <v>1</v>
      </c>
      <c r="D7" s="238">
        <f t="shared" si="1"/>
        <v>0</v>
      </c>
      <c r="E7" s="239">
        <v>1</v>
      </c>
      <c r="F7" s="240">
        <v>0</v>
      </c>
      <c r="G7" s="240">
        <v>0</v>
      </c>
      <c r="H7" s="241">
        <v>0</v>
      </c>
    </row>
    <row r="8" spans="1:8" ht="21" customHeight="1" x14ac:dyDescent="0.2">
      <c r="A8" s="507" t="s">
        <v>226</v>
      </c>
      <c r="B8" s="508"/>
      <c r="C8" s="242">
        <f t="shared" si="2"/>
        <v>1</v>
      </c>
      <c r="D8" s="243">
        <f t="shared" si="1"/>
        <v>0</v>
      </c>
      <c r="E8" s="244">
        <v>1</v>
      </c>
      <c r="F8" s="245">
        <v>0</v>
      </c>
      <c r="G8" s="245">
        <v>0</v>
      </c>
      <c r="H8" s="246">
        <v>0</v>
      </c>
    </row>
    <row r="9" spans="1:8" ht="21" customHeight="1" x14ac:dyDescent="0.2">
      <c r="A9" s="509"/>
      <c r="B9" s="510"/>
      <c r="C9" s="247">
        <f t="shared" si="2"/>
        <v>1</v>
      </c>
      <c r="D9" s="248">
        <f t="shared" si="1"/>
        <v>1</v>
      </c>
      <c r="E9" s="249">
        <v>1</v>
      </c>
      <c r="F9" s="250">
        <v>1</v>
      </c>
      <c r="G9" s="250">
        <v>0</v>
      </c>
      <c r="H9" s="251">
        <v>0</v>
      </c>
    </row>
    <row r="10" spans="1:8" ht="21" customHeight="1" x14ac:dyDescent="0.2">
      <c r="A10" s="502" t="s">
        <v>227</v>
      </c>
      <c r="B10" s="503"/>
      <c r="C10" s="232">
        <f t="shared" si="2"/>
        <v>1</v>
      </c>
      <c r="D10" s="233">
        <f t="shared" si="1"/>
        <v>0</v>
      </c>
      <c r="E10" s="234">
        <v>1</v>
      </c>
      <c r="F10" s="235">
        <v>0</v>
      </c>
      <c r="G10" s="235">
        <v>0</v>
      </c>
      <c r="H10" s="236">
        <v>0</v>
      </c>
    </row>
    <row r="11" spans="1:8" ht="21" customHeight="1" x14ac:dyDescent="0.2">
      <c r="A11" s="504"/>
      <c r="B11" s="505"/>
      <c r="C11" s="237">
        <f t="shared" si="2"/>
        <v>0</v>
      </c>
      <c r="D11" s="238">
        <f t="shared" si="1"/>
        <v>1</v>
      </c>
      <c r="E11" s="239">
        <v>0</v>
      </c>
      <c r="F11" s="240">
        <v>1</v>
      </c>
      <c r="G11" s="240">
        <v>0</v>
      </c>
      <c r="H11" s="241">
        <v>0</v>
      </c>
    </row>
    <row r="12" spans="1:8" ht="21" customHeight="1" x14ac:dyDescent="0.2">
      <c r="A12" s="507" t="s">
        <v>228</v>
      </c>
      <c r="B12" s="508"/>
      <c r="C12" s="242">
        <f t="shared" si="2"/>
        <v>1</v>
      </c>
      <c r="D12" s="243">
        <f t="shared" si="1"/>
        <v>0</v>
      </c>
      <c r="E12" s="244">
        <v>0</v>
      </c>
      <c r="F12" s="245">
        <v>0</v>
      </c>
      <c r="G12" s="245">
        <v>1</v>
      </c>
      <c r="H12" s="246">
        <v>0</v>
      </c>
    </row>
    <row r="13" spans="1:8" ht="21" customHeight="1" x14ac:dyDescent="0.2">
      <c r="A13" s="509"/>
      <c r="B13" s="510"/>
      <c r="C13" s="247">
        <f t="shared" si="2"/>
        <v>5</v>
      </c>
      <c r="D13" s="248">
        <f t="shared" si="1"/>
        <v>0</v>
      </c>
      <c r="E13" s="249">
        <v>0</v>
      </c>
      <c r="F13" s="250">
        <v>0</v>
      </c>
      <c r="G13" s="250">
        <v>5</v>
      </c>
      <c r="H13" s="251">
        <v>0</v>
      </c>
    </row>
    <row r="14" spans="1:8" ht="21" customHeight="1" x14ac:dyDescent="0.2">
      <c r="A14" s="502" t="s">
        <v>388</v>
      </c>
      <c r="B14" s="503"/>
      <c r="C14" s="232">
        <f t="shared" si="2"/>
        <v>4</v>
      </c>
      <c r="D14" s="233">
        <f t="shared" si="1"/>
        <v>2</v>
      </c>
      <c r="E14" s="234">
        <v>0</v>
      </c>
      <c r="F14" s="235">
        <v>2</v>
      </c>
      <c r="G14" s="235">
        <v>4</v>
      </c>
      <c r="H14" s="236">
        <v>0</v>
      </c>
    </row>
    <row r="15" spans="1:8" ht="21" customHeight="1" x14ac:dyDescent="0.2">
      <c r="A15" s="504"/>
      <c r="B15" s="505"/>
      <c r="C15" s="247">
        <f t="shared" si="2"/>
        <v>9</v>
      </c>
      <c r="D15" s="238">
        <f t="shared" si="1"/>
        <v>0</v>
      </c>
      <c r="E15" s="239">
        <v>1</v>
      </c>
      <c r="F15" s="250">
        <v>0</v>
      </c>
      <c r="G15" s="240">
        <v>8</v>
      </c>
      <c r="H15" s="241">
        <v>0</v>
      </c>
    </row>
    <row r="16" spans="1:8" ht="21" customHeight="1" x14ac:dyDescent="0.2">
      <c r="A16" s="507" t="s">
        <v>366</v>
      </c>
      <c r="B16" s="508"/>
      <c r="C16" s="317">
        <f t="shared" si="2"/>
        <v>0</v>
      </c>
      <c r="D16" s="243">
        <f t="shared" si="1"/>
        <v>0</v>
      </c>
      <c r="E16" s="244">
        <v>0</v>
      </c>
      <c r="F16" s="245">
        <v>0</v>
      </c>
      <c r="G16" s="245">
        <v>0</v>
      </c>
      <c r="H16" s="246">
        <v>0</v>
      </c>
    </row>
    <row r="17" spans="1:8" ht="21" customHeight="1" x14ac:dyDescent="0.2">
      <c r="A17" s="509"/>
      <c r="B17" s="510"/>
      <c r="C17" s="247">
        <f t="shared" si="2"/>
        <v>2</v>
      </c>
      <c r="D17" s="248">
        <f t="shared" si="1"/>
        <v>0</v>
      </c>
      <c r="E17" s="249">
        <v>0</v>
      </c>
      <c r="F17" s="250">
        <v>0</v>
      </c>
      <c r="G17" s="250">
        <v>2</v>
      </c>
      <c r="H17" s="251">
        <v>0</v>
      </c>
    </row>
    <row r="18" spans="1:8" ht="21" customHeight="1" x14ac:dyDescent="0.2">
      <c r="A18" s="502" t="s">
        <v>229</v>
      </c>
      <c r="B18" s="503"/>
      <c r="C18" s="232">
        <f t="shared" si="2"/>
        <v>5</v>
      </c>
      <c r="D18" s="233">
        <f t="shared" si="1"/>
        <v>0</v>
      </c>
      <c r="E18" s="234">
        <v>0</v>
      </c>
      <c r="F18" s="235">
        <v>0</v>
      </c>
      <c r="G18" s="235">
        <v>5</v>
      </c>
      <c r="H18" s="236">
        <v>0</v>
      </c>
    </row>
    <row r="19" spans="1:8" ht="21" customHeight="1" x14ac:dyDescent="0.2">
      <c r="A19" s="500"/>
      <c r="B19" s="501"/>
      <c r="C19" s="227">
        <f t="shared" si="2"/>
        <v>0</v>
      </c>
      <c r="D19" s="228">
        <f>F19+H19</f>
        <v>0</v>
      </c>
      <c r="E19" s="252">
        <v>0</v>
      </c>
      <c r="F19" s="253">
        <v>0</v>
      </c>
      <c r="G19" s="253">
        <v>0</v>
      </c>
      <c r="H19" s="254">
        <v>0</v>
      </c>
    </row>
    <row r="20" spans="1:8" ht="41.25" customHeight="1" x14ac:dyDescent="0.2">
      <c r="A20" s="506" t="s">
        <v>389</v>
      </c>
      <c r="B20" s="506"/>
      <c r="C20" s="506"/>
      <c r="D20" s="506"/>
      <c r="E20" s="506"/>
      <c r="F20" s="506"/>
      <c r="G20" s="506"/>
      <c r="H20" s="506"/>
    </row>
  </sheetData>
  <mergeCells count="13">
    <mergeCell ref="A6:B7"/>
    <mergeCell ref="A20:H20"/>
    <mergeCell ref="A8:B9"/>
    <mergeCell ref="A10:B11"/>
    <mergeCell ref="A12:B13"/>
    <mergeCell ref="A14:B15"/>
    <mergeCell ref="A16:B17"/>
    <mergeCell ref="A18:B19"/>
    <mergeCell ref="A2:B3"/>
    <mergeCell ref="C2:D2"/>
    <mergeCell ref="E2:F2"/>
    <mergeCell ref="G2:H2"/>
    <mergeCell ref="A4:B5"/>
  </mergeCells>
  <phoneticPr fontId="1"/>
  <pageMargins left="1.08" right="0.82" top="1.05" bottom="0.98425196850393704" header="0.51181102362204722" footer="0.51181102362204722"/>
  <pageSetup paperSize="9" scale="87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20"/>
  <sheetViews>
    <sheetView showGridLines="0" view="pageBreakPreview" zoomScale="115" zoomScaleNormal="75" zoomScaleSheetLayoutView="100" workbookViewId="0">
      <selection activeCell="B7" sqref="B7"/>
    </sheetView>
  </sheetViews>
  <sheetFormatPr defaultColWidth="10.109375" defaultRowHeight="21" customHeight="1" x14ac:dyDescent="0.2"/>
  <cols>
    <col min="1" max="1" width="6.44140625" style="2" customWidth="1"/>
    <col min="2" max="2" width="14.21875" style="2" customWidth="1"/>
    <col min="3" max="3" width="13.109375" style="2" customWidth="1"/>
    <col min="4" max="6" width="13.6640625" style="2" customWidth="1"/>
    <col min="7" max="7" width="17.33203125" style="2" hidden="1" customWidth="1"/>
    <col min="8" max="8" width="9.77734375" style="2" hidden="1" customWidth="1"/>
    <col min="9" max="13" width="9.77734375" style="2" customWidth="1"/>
    <col min="14" max="16384" width="10.109375" style="2"/>
  </cols>
  <sheetData>
    <row r="1" spans="1:8" ht="21" customHeight="1" x14ac:dyDescent="0.2">
      <c r="A1" s="70" t="s">
        <v>164</v>
      </c>
      <c r="F1" s="71" t="s">
        <v>230</v>
      </c>
    </row>
    <row r="2" spans="1:8" ht="21.75" customHeight="1" x14ac:dyDescent="0.2">
      <c r="A2" s="517" t="s">
        <v>112</v>
      </c>
      <c r="B2" s="518"/>
      <c r="C2" s="518"/>
      <c r="D2" s="521" t="s">
        <v>163</v>
      </c>
      <c r="E2" s="521" t="s">
        <v>165</v>
      </c>
      <c r="F2" s="521" t="s">
        <v>166</v>
      </c>
    </row>
    <row r="3" spans="1:8" ht="21.75" customHeight="1" x14ac:dyDescent="0.2">
      <c r="A3" s="519"/>
      <c r="B3" s="520"/>
      <c r="C3" s="520"/>
      <c r="D3" s="521"/>
      <c r="E3" s="522"/>
      <c r="F3" s="521"/>
      <c r="G3" s="101" t="s">
        <v>115</v>
      </c>
    </row>
    <row r="4" spans="1:8" ht="21" customHeight="1" x14ac:dyDescent="0.2">
      <c r="A4" s="505" t="s">
        <v>167</v>
      </c>
      <c r="B4" s="523"/>
      <c r="C4" s="102" t="s">
        <v>122</v>
      </c>
      <c r="D4" s="103">
        <f>E4+F4</f>
        <v>272683600</v>
      </c>
      <c r="E4" s="104">
        <f>E5+E6</f>
        <v>267373170</v>
      </c>
      <c r="F4" s="105">
        <f>F5+F6</f>
        <v>5310430</v>
      </c>
      <c r="G4" s="2">
        <f>SUM(E4:F4)</f>
        <v>272683600</v>
      </c>
    </row>
    <row r="5" spans="1:8" ht="21" customHeight="1" x14ac:dyDescent="0.2">
      <c r="A5" s="524"/>
      <c r="B5" s="525"/>
      <c r="C5" s="106" t="s">
        <v>168</v>
      </c>
      <c r="D5" s="107">
        <f t="shared" ref="D5:D18" si="0">E5+F5</f>
        <v>267240300</v>
      </c>
      <c r="E5" s="108">
        <f>E8+E11+E14+E17</f>
        <v>262352130</v>
      </c>
      <c r="F5" s="109">
        <f>F8+F11+F14+F17</f>
        <v>4888170</v>
      </c>
      <c r="G5" s="2">
        <f>SUM(E5:F5)</f>
        <v>267240300</v>
      </c>
    </row>
    <row r="6" spans="1:8" ht="21" customHeight="1" x14ac:dyDescent="0.2">
      <c r="A6" s="503"/>
      <c r="B6" s="526"/>
      <c r="C6" s="110" t="s">
        <v>169</v>
      </c>
      <c r="D6" s="111">
        <f t="shared" si="0"/>
        <v>5443300</v>
      </c>
      <c r="E6" s="112">
        <f>E9+E12+E15+E18</f>
        <v>5021040</v>
      </c>
      <c r="F6" s="113">
        <f>F9+F12+F15+F18</f>
        <v>422260</v>
      </c>
      <c r="G6" s="2">
        <f>SUM(E6:F6)</f>
        <v>5443300</v>
      </c>
    </row>
    <row r="7" spans="1:8" ht="21" customHeight="1" x14ac:dyDescent="0.2">
      <c r="A7" s="527" t="s">
        <v>170</v>
      </c>
      <c r="B7" s="530" t="s">
        <v>134</v>
      </c>
      <c r="C7" s="114" t="s">
        <v>122</v>
      </c>
      <c r="D7" s="103">
        <f>E7+F7</f>
        <v>9702110</v>
      </c>
      <c r="E7" s="104">
        <f>E8+E9</f>
        <v>9273300</v>
      </c>
      <c r="F7" s="105">
        <f>F8+F9</f>
        <v>428810</v>
      </c>
      <c r="G7" s="2">
        <f>SUM(E7:F7)</f>
        <v>9702110</v>
      </c>
    </row>
    <row r="8" spans="1:8" ht="21" customHeight="1" x14ac:dyDescent="0.2">
      <c r="A8" s="528"/>
      <c r="B8" s="531"/>
      <c r="C8" s="115" t="s">
        <v>168</v>
      </c>
      <c r="D8" s="107">
        <f t="shared" si="0"/>
        <v>9432200</v>
      </c>
      <c r="E8" s="108">
        <v>9008300</v>
      </c>
      <c r="F8" s="109">
        <v>423900</v>
      </c>
    </row>
    <row r="9" spans="1:8" ht="21" customHeight="1" x14ac:dyDescent="0.2">
      <c r="A9" s="528"/>
      <c r="B9" s="532"/>
      <c r="C9" s="115" t="s">
        <v>169</v>
      </c>
      <c r="D9" s="111">
        <f t="shared" si="0"/>
        <v>269910</v>
      </c>
      <c r="E9" s="112">
        <v>265000</v>
      </c>
      <c r="F9" s="113">
        <v>4910</v>
      </c>
    </row>
    <row r="10" spans="1:8" ht="21" customHeight="1" x14ac:dyDescent="0.2">
      <c r="A10" s="528"/>
      <c r="B10" s="531" t="s">
        <v>171</v>
      </c>
      <c r="C10" s="116" t="s">
        <v>122</v>
      </c>
      <c r="D10" s="103">
        <f t="shared" si="0"/>
        <v>46136160</v>
      </c>
      <c r="E10" s="104">
        <f>E11+E12</f>
        <v>43904310</v>
      </c>
      <c r="F10" s="105">
        <f>F11+F12</f>
        <v>2231850</v>
      </c>
      <c r="G10" s="2">
        <f>SUM(E10:F10)</f>
        <v>46136160</v>
      </c>
    </row>
    <row r="11" spans="1:8" ht="21" customHeight="1" x14ac:dyDescent="0.2">
      <c r="A11" s="528"/>
      <c r="B11" s="531"/>
      <c r="C11" s="115" t="s">
        <v>168</v>
      </c>
      <c r="D11" s="107">
        <f t="shared" si="0"/>
        <v>44607040</v>
      </c>
      <c r="E11" s="108">
        <v>42584230</v>
      </c>
      <c r="F11" s="109">
        <v>2022810</v>
      </c>
      <c r="H11" s="117">
        <v>2867050</v>
      </c>
    </row>
    <row r="12" spans="1:8" ht="21" customHeight="1" x14ac:dyDescent="0.2">
      <c r="A12" s="529"/>
      <c r="B12" s="533"/>
      <c r="C12" s="118" t="s">
        <v>169</v>
      </c>
      <c r="D12" s="111">
        <f t="shared" si="0"/>
        <v>1529120</v>
      </c>
      <c r="E12" s="112">
        <v>1320080</v>
      </c>
      <c r="F12" s="113">
        <v>209040</v>
      </c>
    </row>
    <row r="13" spans="1:8" ht="21" customHeight="1" x14ac:dyDescent="0.2">
      <c r="A13" s="511" t="s">
        <v>109</v>
      </c>
      <c r="B13" s="512"/>
      <c r="C13" s="106" t="s">
        <v>122</v>
      </c>
      <c r="D13" s="103">
        <f t="shared" si="0"/>
        <v>200044940</v>
      </c>
      <c r="E13" s="104">
        <f>E14+E15</f>
        <v>198378700</v>
      </c>
      <c r="F13" s="105">
        <f>F14+F15</f>
        <v>1666240</v>
      </c>
      <c r="G13" s="2">
        <f>SUM(E13:F13)</f>
        <v>200044940</v>
      </c>
    </row>
    <row r="14" spans="1:8" ht="21" customHeight="1" x14ac:dyDescent="0.2">
      <c r="A14" s="513"/>
      <c r="B14" s="514"/>
      <c r="C14" s="106" t="s">
        <v>168</v>
      </c>
      <c r="D14" s="107">
        <f t="shared" si="0"/>
        <v>196973640</v>
      </c>
      <c r="E14" s="108">
        <v>195318540</v>
      </c>
      <c r="F14" s="109">
        <v>1655100</v>
      </c>
    </row>
    <row r="15" spans="1:8" ht="21" customHeight="1" x14ac:dyDescent="0.2">
      <c r="A15" s="515"/>
      <c r="B15" s="516"/>
      <c r="C15" s="315" t="s">
        <v>169</v>
      </c>
      <c r="D15" s="111">
        <f t="shared" si="0"/>
        <v>3071300</v>
      </c>
      <c r="E15" s="112">
        <v>3060160</v>
      </c>
      <c r="F15" s="113">
        <v>11140</v>
      </c>
    </row>
    <row r="16" spans="1:8" ht="21" customHeight="1" x14ac:dyDescent="0.2">
      <c r="A16" s="511" t="s">
        <v>172</v>
      </c>
      <c r="B16" s="512"/>
      <c r="C16" s="316" t="s">
        <v>122</v>
      </c>
      <c r="D16" s="103">
        <f t="shared" si="0"/>
        <v>16800390</v>
      </c>
      <c r="E16" s="104">
        <f>E17+E18</f>
        <v>15816860</v>
      </c>
      <c r="F16" s="105">
        <f>F17+F18</f>
        <v>983530</v>
      </c>
      <c r="G16" s="2">
        <f>SUM(E16:F16)</f>
        <v>16800390</v>
      </c>
    </row>
    <row r="17" spans="1:6" ht="21" customHeight="1" x14ac:dyDescent="0.2">
      <c r="A17" s="513"/>
      <c r="B17" s="514"/>
      <c r="C17" s="106" t="s">
        <v>168</v>
      </c>
      <c r="D17" s="107">
        <f t="shared" si="0"/>
        <v>16227420</v>
      </c>
      <c r="E17" s="108">
        <v>15441060</v>
      </c>
      <c r="F17" s="109">
        <v>786360</v>
      </c>
    </row>
    <row r="18" spans="1:6" ht="21" customHeight="1" x14ac:dyDescent="0.2">
      <c r="A18" s="513"/>
      <c r="B18" s="514"/>
      <c r="C18" s="110" t="s">
        <v>169</v>
      </c>
      <c r="D18" s="111">
        <f t="shared" si="0"/>
        <v>572970</v>
      </c>
      <c r="E18" s="112">
        <v>375800</v>
      </c>
      <c r="F18" s="113">
        <v>197170</v>
      </c>
    </row>
    <row r="20" spans="1:6" ht="21" hidden="1" customHeight="1" x14ac:dyDescent="0.2">
      <c r="A20" s="2" t="s">
        <v>342</v>
      </c>
    </row>
  </sheetData>
  <mergeCells count="10">
    <mergeCell ref="F2:F3"/>
    <mergeCell ref="A4:B6"/>
    <mergeCell ref="A7:A12"/>
    <mergeCell ref="B7:B9"/>
    <mergeCell ref="B10:B12"/>
    <mergeCell ref="A13:B15"/>
    <mergeCell ref="A16:B18"/>
    <mergeCell ref="A2:C3"/>
    <mergeCell ref="D2:D3"/>
    <mergeCell ref="E2:E3"/>
  </mergeCells>
  <phoneticPr fontId="1"/>
  <pageMargins left="1.1023622047244095" right="0.2" top="1.299212598425197" bottom="0.59055118110236227" header="0.78740157480314965" footer="0.51181102362204722"/>
  <pageSetup paperSize="9" scale="110" orientation="portrait" cellComments="asDisplayed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M34"/>
  <sheetViews>
    <sheetView showGridLines="0" view="pageBreakPreview" zoomScaleNormal="100" zoomScaleSheetLayoutView="75" workbookViewId="0">
      <selection activeCell="B6" sqref="B6:M17"/>
    </sheetView>
  </sheetViews>
  <sheetFormatPr defaultColWidth="10.109375" defaultRowHeight="21" customHeight="1" x14ac:dyDescent="0.2"/>
  <cols>
    <col min="1" max="1" width="12.21875" style="2" customWidth="1"/>
    <col min="2" max="13" width="6.88671875" style="2" customWidth="1"/>
    <col min="14" max="16384" width="10.109375" style="2"/>
  </cols>
  <sheetData>
    <row r="1" spans="1:13" ht="21" customHeight="1" x14ac:dyDescent="0.2">
      <c r="A1" s="70" t="s">
        <v>183</v>
      </c>
    </row>
    <row r="2" spans="1:13" ht="21" customHeight="1" x14ac:dyDescent="0.2">
      <c r="A2" s="2" t="s">
        <v>184</v>
      </c>
      <c r="M2" s="71" t="s">
        <v>185</v>
      </c>
    </row>
    <row r="3" spans="1:13" ht="21.75" customHeight="1" x14ac:dyDescent="0.2">
      <c r="A3" s="539" t="s">
        <v>108</v>
      </c>
      <c r="B3" s="394" t="s">
        <v>186</v>
      </c>
      <c r="C3" s="542"/>
      <c r="D3" s="542"/>
      <c r="E3" s="542"/>
      <c r="F3" s="542"/>
      <c r="G3" s="395"/>
      <c r="H3" s="394" t="s">
        <v>187</v>
      </c>
      <c r="I3" s="542"/>
      <c r="J3" s="542"/>
      <c r="K3" s="542"/>
      <c r="L3" s="542"/>
      <c r="M3" s="395"/>
    </row>
    <row r="4" spans="1:13" ht="21.75" customHeight="1" x14ac:dyDescent="0.2">
      <c r="A4" s="540"/>
      <c r="B4" s="543" t="s">
        <v>122</v>
      </c>
      <c r="C4" s="534" t="s">
        <v>188</v>
      </c>
      <c r="D4" s="535"/>
      <c r="E4" s="536"/>
      <c r="F4" s="537" t="s">
        <v>189</v>
      </c>
      <c r="G4" s="537" t="s">
        <v>62</v>
      </c>
      <c r="H4" s="543" t="s">
        <v>122</v>
      </c>
      <c r="I4" s="534" t="s">
        <v>188</v>
      </c>
      <c r="J4" s="535"/>
      <c r="K4" s="536"/>
      <c r="L4" s="537" t="s">
        <v>189</v>
      </c>
      <c r="M4" s="537" t="s">
        <v>62</v>
      </c>
    </row>
    <row r="5" spans="1:13" ht="48.75" customHeight="1" x14ac:dyDescent="0.2">
      <c r="A5" s="541"/>
      <c r="B5" s="538"/>
      <c r="C5" s="119" t="s">
        <v>190</v>
      </c>
      <c r="D5" s="120" t="s">
        <v>191</v>
      </c>
      <c r="E5" s="121" t="s">
        <v>192</v>
      </c>
      <c r="F5" s="538"/>
      <c r="G5" s="538"/>
      <c r="H5" s="538"/>
      <c r="I5" s="119" t="s">
        <v>190</v>
      </c>
      <c r="J5" s="120" t="s">
        <v>191</v>
      </c>
      <c r="K5" s="121" t="s">
        <v>192</v>
      </c>
      <c r="L5" s="538"/>
      <c r="M5" s="538"/>
    </row>
    <row r="6" spans="1:13" ht="24" customHeight="1" x14ac:dyDescent="0.2">
      <c r="A6" s="100" t="s">
        <v>163</v>
      </c>
      <c r="B6" s="122">
        <v>912</v>
      </c>
      <c r="C6" s="122">
        <v>351</v>
      </c>
      <c r="D6" s="122">
        <v>143</v>
      </c>
      <c r="E6" s="122">
        <v>208</v>
      </c>
      <c r="F6" s="122">
        <v>365</v>
      </c>
      <c r="G6" s="122">
        <v>196</v>
      </c>
      <c r="H6" s="122">
        <v>1721</v>
      </c>
      <c r="I6" s="122">
        <v>677</v>
      </c>
      <c r="J6" s="122">
        <v>73</v>
      </c>
      <c r="K6" s="122">
        <v>604</v>
      </c>
      <c r="L6" s="122">
        <v>169</v>
      </c>
      <c r="M6" s="122">
        <v>875</v>
      </c>
    </row>
    <row r="7" spans="1:13" ht="24" customHeight="1" x14ac:dyDescent="0.2">
      <c r="A7" s="123" t="s">
        <v>193</v>
      </c>
      <c r="B7" s="124">
        <v>101</v>
      </c>
      <c r="C7" s="124">
        <v>26</v>
      </c>
      <c r="D7" s="124">
        <v>16</v>
      </c>
      <c r="E7" s="124">
        <v>10</v>
      </c>
      <c r="F7" s="124">
        <v>58</v>
      </c>
      <c r="G7" s="124">
        <v>17</v>
      </c>
      <c r="H7" s="124">
        <v>129</v>
      </c>
      <c r="I7" s="124">
        <v>39</v>
      </c>
      <c r="J7" s="124">
        <v>2</v>
      </c>
      <c r="K7" s="124">
        <v>37</v>
      </c>
      <c r="L7" s="124">
        <v>6</v>
      </c>
      <c r="M7" s="124">
        <v>84</v>
      </c>
    </row>
    <row r="8" spans="1:13" ht="24" customHeight="1" x14ac:dyDescent="0.2">
      <c r="A8" s="125" t="s">
        <v>173</v>
      </c>
      <c r="B8" s="126">
        <v>119</v>
      </c>
      <c r="C8" s="126">
        <v>34</v>
      </c>
      <c r="D8" s="126">
        <v>12</v>
      </c>
      <c r="E8" s="126">
        <v>22</v>
      </c>
      <c r="F8" s="126">
        <v>61</v>
      </c>
      <c r="G8" s="126">
        <v>24</v>
      </c>
      <c r="H8" s="126">
        <v>119</v>
      </c>
      <c r="I8" s="126">
        <v>46</v>
      </c>
      <c r="J8" s="126">
        <v>4</v>
      </c>
      <c r="K8" s="126">
        <v>42</v>
      </c>
      <c r="L8" s="126">
        <v>8</v>
      </c>
      <c r="M8" s="126">
        <v>65</v>
      </c>
    </row>
    <row r="9" spans="1:13" ht="24" customHeight="1" x14ac:dyDescent="0.2">
      <c r="A9" s="125" t="s">
        <v>174</v>
      </c>
      <c r="B9" s="126">
        <v>154</v>
      </c>
      <c r="C9" s="126">
        <v>52</v>
      </c>
      <c r="D9" s="126">
        <v>19</v>
      </c>
      <c r="E9" s="126">
        <v>33</v>
      </c>
      <c r="F9" s="126">
        <v>78</v>
      </c>
      <c r="G9" s="126">
        <v>24</v>
      </c>
      <c r="H9" s="126">
        <v>298</v>
      </c>
      <c r="I9" s="126">
        <v>115</v>
      </c>
      <c r="J9" s="126">
        <v>19</v>
      </c>
      <c r="K9" s="126">
        <v>96</v>
      </c>
      <c r="L9" s="126">
        <v>46</v>
      </c>
      <c r="M9" s="126">
        <v>137</v>
      </c>
    </row>
    <row r="10" spans="1:13" ht="24" customHeight="1" x14ac:dyDescent="0.2">
      <c r="A10" s="125" t="s">
        <v>175</v>
      </c>
      <c r="B10" s="126">
        <v>47</v>
      </c>
      <c r="C10" s="126">
        <v>22</v>
      </c>
      <c r="D10" s="126">
        <v>7</v>
      </c>
      <c r="E10" s="126">
        <v>15</v>
      </c>
      <c r="F10" s="126">
        <v>14</v>
      </c>
      <c r="G10" s="126">
        <v>11</v>
      </c>
      <c r="H10" s="127">
        <v>131</v>
      </c>
      <c r="I10" s="126">
        <v>43</v>
      </c>
      <c r="J10" s="126">
        <v>3</v>
      </c>
      <c r="K10" s="126">
        <v>40</v>
      </c>
      <c r="L10" s="126">
        <v>25</v>
      </c>
      <c r="M10" s="126">
        <v>63</v>
      </c>
    </row>
    <row r="11" spans="1:13" ht="24" customHeight="1" x14ac:dyDescent="0.2">
      <c r="A11" s="125" t="s">
        <v>176</v>
      </c>
      <c r="B11" s="126">
        <v>83</v>
      </c>
      <c r="C11" s="126">
        <v>48</v>
      </c>
      <c r="D11" s="126">
        <v>23</v>
      </c>
      <c r="E11" s="126">
        <v>25</v>
      </c>
      <c r="F11" s="126">
        <v>17</v>
      </c>
      <c r="G11" s="126">
        <v>18</v>
      </c>
      <c r="H11" s="128">
        <v>182</v>
      </c>
      <c r="I11" s="126">
        <v>72</v>
      </c>
      <c r="J11" s="126">
        <v>6</v>
      </c>
      <c r="K11" s="126">
        <v>66</v>
      </c>
      <c r="L11" s="126">
        <v>12</v>
      </c>
      <c r="M11" s="126">
        <v>98</v>
      </c>
    </row>
    <row r="12" spans="1:13" ht="24" customHeight="1" x14ac:dyDescent="0.2">
      <c r="A12" s="125" t="s">
        <v>177</v>
      </c>
      <c r="B12" s="126">
        <v>127</v>
      </c>
      <c r="C12" s="126">
        <v>63</v>
      </c>
      <c r="D12" s="126">
        <v>17</v>
      </c>
      <c r="E12" s="126">
        <v>46</v>
      </c>
      <c r="F12" s="126">
        <v>29</v>
      </c>
      <c r="G12" s="126">
        <v>35</v>
      </c>
      <c r="H12" s="128">
        <v>184</v>
      </c>
      <c r="I12" s="126">
        <v>67</v>
      </c>
      <c r="J12" s="126">
        <v>7</v>
      </c>
      <c r="K12" s="126">
        <v>60</v>
      </c>
      <c r="L12" s="126">
        <v>21</v>
      </c>
      <c r="M12" s="126">
        <v>96</v>
      </c>
    </row>
    <row r="13" spans="1:13" ht="24" customHeight="1" x14ac:dyDescent="0.2">
      <c r="A13" s="125" t="s">
        <v>178</v>
      </c>
      <c r="B13" s="126">
        <v>103</v>
      </c>
      <c r="C13" s="126">
        <v>44</v>
      </c>
      <c r="D13" s="126">
        <v>17</v>
      </c>
      <c r="E13" s="126">
        <v>27</v>
      </c>
      <c r="F13" s="126">
        <v>29</v>
      </c>
      <c r="G13" s="126">
        <v>30</v>
      </c>
      <c r="H13" s="128">
        <v>188</v>
      </c>
      <c r="I13" s="126">
        <v>78</v>
      </c>
      <c r="J13" s="126">
        <v>8</v>
      </c>
      <c r="K13" s="126">
        <v>70</v>
      </c>
      <c r="L13" s="126">
        <v>11</v>
      </c>
      <c r="M13" s="126">
        <v>99</v>
      </c>
    </row>
    <row r="14" spans="1:13" ht="24" customHeight="1" x14ac:dyDescent="0.2">
      <c r="A14" s="125" t="s">
        <v>179</v>
      </c>
      <c r="B14" s="127">
        <v>55</v>
      </c>
      <c r="C14" s="126">
        <v>13</v>
      </c>
      <c r="D14" s="126">
        <v>1</v>
      </c>
      <c r="E14" s="126">
        <v>12</v>
      </c>
      <c r="F14" s="126">
        <v>36</v>
      </c>
      <c r="G14" s="126">
        <v>6</v>
      </c>
      <c r="H14" s="126">
        <v>143</v>
      </c>
      <c r="I14" s="126">
        <v>63</v>
      </c>
      <c r="J14" s="126">
        <v>7</v>
      </c>
      <c r="K14" s="126">
        <v>56</v>
      </c>
      <c r="L14" s="126">
        <v>4</v>
      </c>
      <c r="M14" s="126">
        <v>76</v>
      </c>
    </row>
    <row r="15" spans="1:13" ht="24" customHeight="1" x14ac:dyDescent="0.2">
      <c r="A15" s="125" t="s">
        <v>180</v>
      </c>
      <c r="B15" s="126">
        <v>21</v>
      </c>
      <c r="C15" s="126">
        <v>9</v>
      </c>
      <c r="D15" s="126">
        <v>5</v>
      </c>
      <c r="E15" s="126">
        <v>4</v>
      </c>
      <c r="F15" s="126">
        <v>7</v>
      </c>
      <c r="G15" s="126">
        <v>5</v>
      </c>
      <c r="H15" s="126">
        <v>77</v>
      </c>
      <c r="I15" s="126">
        <v>31</v>
      </c>
      <c r="J15" s="126">
        <v>6</v>
      </c>
      <c r="K15" s="126">
        <v>25</v>
      </c>
      <c r="L15" s="126">
        <v>6</v>
      </c>
      <c r="M15" s="126">
        <v>40</v>
      </c>
    </row>
    <row r="16" spans="1:13" ht="24" customHeight="1" x14ac:dyDescent="0.2">
      <c r="A16" s="125" t="s">
        <v>181</v>
      </c>
      <c r="B16" s="126">
        <v>58</v>
      </c>
      <c r="C16" s="126">
        <v>24</v>
      </c>
      <c r="D16" s="126">
        <v>15</v>
      </c>
      <c r="E16" s="126">
        <v>9</v>
      </c>
      <c r="F16" s="126">
        <v>17</v>
      </c>
      <c r="G16" s="126">
        <v>17</v>
      </c>
      <c r="H16" s="126">
        <v>110</v>
      </c>
      <c r="I16" s="126">
        <v>44</v>
      </c>
      <c r="J16" s="126">
        <v>4</v>
      </c>
      <c r="K16" s="126">
        <v>40</v>
      </c>
      <c r="L16" s="126">
        <v>4</v>
      </c>
      <c r="M16" s="126">
        <v>62</v>
      </c>
    </row>
    <row r="17" spans="1:13" ht="24" customHeight="1" x14ac:dyDescent="0.2">
      <c r="A17" s="129" t="s">
        <v>182</v>
      </c>
      <c r="B17" s="130">
        <v>44</v>
      </c>
      <c r="C17" s="131">
        <v>16</v>
      </c>
      <c r="D17" s="131">
        <v>11</v>
      </c>
      <c r="E17" s="131">
        <v>5</v>
      </c>
      <c r="F17" s="131">
        <v>19</v>
      </c>
      <c r="G17" s="131">
        <v>9</v>
      </c>
      <c r="H17" s="130">
        <v>160</v>
      </c>
      <c r="I17" s="131">
        <v>79</v>
      </c>
      <c r="J17" s="131">
        <v>7</v>
      </c>
      <c r="K17" s="131">
        <v>72</v>
      </c>
      <c r="L17" s="131">
        <v>26</v>
      </c>
      <c r="M17" s="131">
        <v>55</v>
      </c>
    </row>
    <row r="18" spans="1:13" ht="21" hidden="1" customHeight="1" x14ac:dyDescent="0.2">
      <c r="A18" s="71" t="s">
        <v>115</v>
      </c>
      <c r="B18" s="2">
        <f t="shared" ref="B18:M18" si="0">SUM(B7:B17)</f>
        <v>912</v>
      </c>
      <c r="C18" s="2">
        <f t="shared" si="0"/>
        <v>351</v>
      </c>
      <c r="D18" s="2">
        <f t="shared" si="0"/>
        <v>143</v>
      </c>
      <c r="E18" s="2">
        <f t="shared" si="0"/>
        <v>208</v>
      </c>
      <c r="F18" s="2">
        <f t="shared" si="0"/>
        <v>365</v>
      </c>
      <c r="G18" s="2">
        <f t="shared" si="0"/>
        <v>196</v>
      </c>
      <c r="H18" s="2">
        <f t="shared" si="0"/>
        <v>1721</v>
      </c>
      <c r="I18" s="2">
        <f t="shared" si="0"/>
        <v>677</v>
      </c>
      <c r="J18" s="2">
        <f t="shared" si="0"/>
        <v>73</v>
      </c>
      <c r="K18" s="2">
        <f t="shared" si="0"/>
        <v>604</v>
      </c>
      <c r="L18" s="2">
        <f t="shared" si="0"/>
        <v>169</v>
      </c>
      <c r="M18" s="2">
        <f t="shared" si="0"/>
        <v>875</v>
      </c>
    </row>
    <row r="19" spans="1:13" ht="21" hidden="1" customHeight="1" x14ac:dyDescent="0.2">
      <c r="A19" s="2" t="s">
        <v>343</v>
      </c>
    </row>
    <row r="21" spans="1:13" ht="21" customHeight="1" x14ac:dyDescent="0.2">
      <c r="A21" s="132" t="s">
        <v>367</v>
      </c>
    </row>
    <row r="23" spans="1:13" ht="21" customHeight="1" x14ac:dyDescent="0.2">
      <c r="D23" s="3"/>
      <c r="E23" s="3"/>
      <c r="F23" s="3"/>
      <c r="G23" s="3"/>
      <c r="J23" s="3"/>
      <c r="K23" s="3"/>
      <c r="L23" s="3"/>
      <c r="M23" s="3"/>
    </row>
    <row r="24" spans="1:13" ht="21" customHeight="1" x14ac:dyDescent="0.2">
      <c r="D24" s="3"/>
      <c r="E24" s="3"/>
      <c r="F24" s="3"/>
      <c r="G24" s="3"/>
      <c r="J24" s="3"/>
      <c r="K24" s="3"/>
      <c r="L24" s="3"/>
      <c r="M24" s="3"/>
    </row>
    <row r="25" spans="1:13" ht="21" customHeight="1" x14ac:dyDescent="0.2">
      <c r="D25" s="3"/>
      <c r="E25" s="3"/>
      <c r="F25" s="3"/>
      <c r="G25" s="3"/>
      <c r="J25" s="3"/>
      <c r="K25" s="3"/>
      <c r="L25" s="3"/>
      <c r="M25" s="3"/>
    </row>
    <row r="26" spans="1:13" ht="21" customHeight="1" x14ac:dyDescent="0.2">
      <c r="D26" s="3"/>
      <c r="E26" s="3"/>
      <c r="F26" s="3"/>
      <c r="G26" s="3"/>
      <c r="J26" s="3"/>
      <c r="K26" s="3"/>
      <c r="L26" s="3"/>
      <c r="M26" s="3"/>
    </row>
    <row r="27" spans="1:13" ht="21" customHeight="1" x14ac:dyDescent="0.2">
      <c r="D27" s="3"/>
      <c r="E27" s="3"/>
      <c r="F27" s="3"/>
      <c r="G27" s="3"/>
      <c r="J27" s="3"/>
      <c r="K27" s="3"/>
      <c r="L27" s="3"/>
      <c r="M27" s="3"/>
    </row>
    <row r="28" spans="1:13" ht="21" customHeight="1" x14ac:dyDescent="0.2">
      <c r="D28" s="3"/>
      <c r="E28" s="3"/>
      <c r="F28" s="3"/>
      <c r="G28" s="3"/>
      <c r="J28" s="3"/>
      <c r="K28" s="3"/>
      <c r="L28" s="3"/>
      <c r="M28" s="3"/>
    </row>
    <row r="29" spans="1:13" ht="21" customHeight="1" x14ac:dyDescent="0.2">
      <c r="D29" s="3"/>
      <c r="E29" s="3"/>
      <c r="F29" s="3"/>
      <c r="G29" s="3"/>
      <c r="J29" s="3"/>
      <c r="K29" s="3"/>
      <c r="L29" s="3"/>
      <c r="M29" s="3"/>
    </row>
    <row r="30" spans="1:13" ht="21" customHeight="1" x14ac:dyDescent="0.2">
      <c r="D30" s="3"/>
      <c r="E30" s="3"/>
      <c r="F30" s="3"/>
      <c r="G30" s="3"/>
      <c r="J30" s="3"/>
      <c r="K30" s="3"/>
      <c r="L30" s="3"/>
      <c r="M30" s="3"/>
    </row>
    <row r="31" spans="1:13" ht="21" customHeight="1" x14ac:dyDescent="0.2">
      <c r="D31" s="3"/>
      <c r="E31" s="3"/>
      <c r="F31" s="3"/>
      <c r="G31" s="3"/>
      <c r="J31" s="3"/>
      <c r="K31" s="3"/>
      <c r="L31" s="3"/>
      <c r="M31" s="3"/>
    </row>
    <row r="32" spans="1:13" ht="21" customHeight="1" x14ac:dyDescent="0.2">
      <c r="D32" s="3"/>
      <c r="E32" s="3"/>
      <c r="F32" s="3"/>
      <c r="G32" s="3"/>
      <c r="J32" s="3"/>
      <c r="K32" s="3"/>
      <c r="L32" s="3"/>
      <c r="M32" s="3"/>
    </row>
    <row r="33" spans="4:13" ht="21" customHeight="1" x14ac:dyDescent="0.2">
      <c r="D33" s="3"/>
      <c r="E33" s="3"/>
      <c r="F33" s="3"/>
      <c r="G33" s="3"/>
      <c r="J33" s="3"/>
      <c r="K33" s="3"/>
      <c r="L33" s="3"/>
      <c r="M33" s="3"/>
    </row>
    <row r="34" spans="4:13" ht="21" customHeight="1" x14ac:dyDescent="0.2">
      <c r="D34" s="3"/>
      <c r="E34" s="3"/>
      <c r="F34" s="3"/>
      <c r="G34" s="3"/>
      <c r="J34" s="3"/>
      <c r="K34" s="3"/>
      <c r="L34" s="3"/>
      <c r="M34" s="3"/>
    </row>
  </sheetData>
  <mergeCells count="11">
    <mergeCell ref="I4:K4"/>
    <mergeCell ref="L4:L5"/>
    <mergeCell ref="M4:M5"/>
    <mergeCell ref="A3:A5"/>
    <mergeCell ref="B3:G3"/>
    <mergeCell ref="H3:M3"/>
    <mergeCell ref="B4:B5"/>
    <mergeCell ref="C4:E4"/>
    <mergeCell ref="F4:F5"/>
    <mergeCell ref="G4:G5"/>
    <mergeCell ref="H4:H5"/>
  </mergeCells>
  <phoneticPr fontId="1"/>
  <pageMargins left="0.93" right="0.98425196850393704" top="0.9055118110236221" bottom="0.98425196850393704" header="0.51181102362204722" footer="0.51181102362204722"/>
  <pageSetup paperSize="9" scale="87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Z47"/>
  <sheetViews>
    <sheetView showGridLines="0" view="pageBreakPreview" zoomScale="85" zoomScaleNormal="85" zoomScaleSheetLayoutView="85" workbookViewId="0">
      <pane xSplit="1" ySplit="5" topLeftCell="B6" activePane="bottomRight" state="frozen"/>
      <selection activeCell="B7" sqref="B7"/>
      <selection pane="topRight" activeCell="B7" sqref="B7"/>
      <selection pane="bottomLeft" activeCell="B7" sqref="B7"/>
      <selection pane="bottomRight" activeCell="B7" sqref="B7"/>
    </sheetView>
  </sheetViews>
  <sheetFormatPr defaultColWidth="10.109375" defaultRowHeight="21" customHeight="1" x14ac:dyDescent="0.2"/>
  <cols>
    <col min="1" max="1" width="4.77734375" style="2" customWidth="1"/>
    <col min="2" max="2" width="11.44140625" style="2" customWidth="1"/>
    <col min="3" max="14" width="5.6640625" style="2" customWidth="1"/>
    <col min="15" max="15" width="4.88671875" style="2" customWidth="1"/>
    <col min="16" max="16" width="5.6640625" style="2" customWidth="1"/>
    <col min="17" max="16384" width="10.109375" style="2"/>
  </cols>
  <sheetData>
    <row r="1" spans="1:26" ht="21" customHeight="1" x14ac:dyDescent="0.2">
      <c r="A1" s="2" t="s">
        <v>195</v>
      </c>
      <c r="P1" s="71" t="s">
        <v>185</v>
      </c>
    </row>
    <row r="2" spans="1:26" ht="56.25" customHeight="1" x14ac:dyDescent="0.2">
      <c r="A2" s="544" t="s">
        <v>104</v>
      </c>
      <c r="B2" s="545"/>
      <c r="C2" s="394" t="s">
        <v>163</v>
      </c>
      <c r="D2" s="546"/>
      <c r="E2" s="542" t="s">
        <v>196</v>
      </c>
      <c r="F2" s="546"/>
      <c r="G2" s="547" t="s">
        <v>197</v>
      </c>
      <c r="H2" s="546"/>
      <c r="I2" s="547" t="s">
        <v>198</v>
      </c>
      <c r="J2" s="546"/>
      <c r="K2" s="547" t="s">
        <v>199</v>
      </c>
      <c r="L2" s="546"/>
      <c r="M2" s="547" t="s">
        <v>200</v>
      </c>
      <c r="N2" s="546"/>
      <c r="O2" s="547" t="s">
        <v>159</v>
      </c>
      <c r="P2" s="395"/>
    </row>
    <row r="3" spans="1:26" ht="24" customHeight="1" x14ac:dyDescent="0.2">
      <c r="A3" s="548" t="s">
        <v>148</v>
      </c>
      <c r="B3" s="133" t="s">
        <v>122</v>
      </c>
      <c r="C3" s="134">
        <f t="shared" ref="C3:D5" si="0">E3+G3+I3+K3+M3+O3</f>
        <v>912</v>
      </c>
      <c r="D3" s="135">
        <f t="shared" si="0"/>
        <v>226</v>
      </c>
      <c r="E3" s="136">
        <f t="shared" ref="E3:P3" si="1">E4+E5</f>
        <v>157</v>
      </c>
      <c r="F3" s="137">
        <f t="shared" si="1"/>
        <v>99</v>
      </c>
      <c r="G3" s="136">
        <f t="shared" si="1"/>
        <v>452</v>
      </c>
      <c r="H3" s="137">
        <f t="shared" si="1"/>
        <v>29</v>
      </c>
      <c r="I3" s="136">
        <f t="shared" si="1"/>
        <v>242</v>
      </c>
      <c r="J3" s="137">
        <f t="shared" si="1"/>
        <v>65</v>
      </c>
      <c r="K3" s="136">
        <f t="shared" si="1"/>
        <v>30</v>
      </c>
      <c r="L3" s="137">
        <f t="shared" si="1"/>
        <v>3</v>
      </c>
      <c r="M3" s="136">
        <f t="shared" si="1"/>
        <v>20</v>
      </c>
      <c r="N3" s="137">
        <f t="shared" si="1"/>
        <v>21</v>
      </c>
      <c r="O3" s="138">
        <f t="shared" si="1"/>
        <v>11</v>
      </c>
      <c r="P3" s="139">
        <f t="shared" si="1"/>
        <v>9</v>
      </c>
    </row>
    <row r="4" spans="1:26" ht="24" customHeight="1" x14ac:dyDescent="0.2">
      <c r="A4" s="549"/>
      <c r="B4" s="140" t="s">
        <v>161</v>
      </c>
      <c r="C4" s="134">
        <f t="shared" si="0"/>
        <v>553</v>
      </c>
      <c r="D4" s="135">
        <f t="shared" si="0"/>
        <v>132</v>
      </c>
      <c r="E4" s="92">
        <f>E7+E10+E13+E16+E19+E22+E25+E28+E31</f>
        <v>70</v>
      </c>
      <c r="F4" s="135">
        <v>51</v>
      </c>
      <c r="G4" s="92">
        <f>G7+G10+G13+G16+G19+G22+G25+G28+G31</f>
        <v>253</v>
      </c>
      <c r="H4" s="135">
        <v>13</v>
      </c>
      <c r="I4" s="92">
        <f>I7+I10+I13+I16+I19+I22+I25+I28+I31</f>
        <v>173</v>
      </c>
      <c r="J4" s="135">
        <v>38</v>
      </c>
      <c r="K4" s="92">
        <f>K7+K10+K13+K16+K19+K22+K25+K28+K31</f>
        <v>28</v>
      </c>
      <c r="L4" s="135">
        <v>3</v>
      </c>
      <c r="M4" s="92">
        <f>M7+M10+M13+M16+M19+M22+M25+M28+M31</f>
        <v>20</v>
      </c>
      <c r="N4" s="135">
        <v>21</v>
      </c>
      <c r="O4" s="141">
        <f>O7+O10+O13+O16+O19+O22+O25+O28+O31</f>
        <v>9</v>
      </c>
      <c r="P4" s="142">
        <v>6</v>
      </c>
      <c r="Q4" s="551"/>
      <c r="R4" s="552"/>
      <c r="S4" s="552"/>
    </row>
    <row r="5" spans="1:26" ht="24" customHeight="1" x14ac:dyDescent="0.2">
      <c r="A5" s="550"/>
      <c r="B5" s="143" t="s">
        <v>120</v>
      </c>
      <c r="C5" s="144">
        <f t="shared" si="0"/>
        <v>359</v>
      </c>
      <c r="D5" s="145">
        <f t="shared" si="0"/>
        <v>94</v>
      </c>
      <c r="E5" s="146">
        <f>E8+E11+E14+E17+E20+E23+E26+E29+E32</f>
        <v>87</v>
      </c>
      <c r="F5" s="145">
        <v>48</v>
      </c>
      <c r="G5" s="146">
        <f>G8+G11+G14+G17+G20+G23+G26+G29+G32</f>
        <v>199</v>
      </c>
      <c r="H5" s="145">
        <v>16</v>
      </c>
      <c r="I5" s="146">
        <f>I8+I11+I14+I17+I20+I23+I26+I29+I32</f>
        <v>69</v>
      </c>
      <c r="J5" s="145">
        <v>27</v>
      </c>
      <c r="K5" s="146">
        <f>K8+K11+K14+K17+K20+K23+K26+K29+K32</f>
        <v>2</v>
      </c>
      <c r="L5" s="145">
        <v>0</v>
      </c>
      <c r="M5" s="146">
        <f>M8+M11+M14+M17+M20+M23+M26+M29+M32</f>
        <v>0</v>
      </c>
      <c r="N5" s="145">
        <v>0</v>
      </c>
      <c r="O5" s="147">
        <f>O8+O11+O14+O17+O20+O23+O26+O29+O32</f>
        <v>2</v>
      </c>
      <c r="P5" s="148">
        <v>3</v>
      </c>
    </row>
    <row r="6" spans="1:26" ht="24" customHeight="1" x14ac:dyDescent="0.2">
      <c r="A6" s="527" t="s">
        <v>201</v>
      </c>
      <c r="B6" s="149" t="s">
        <v>122</v>
      </c>
      <c r="C6" s="553">
        <f t="shared" ref="C6:C32" si="2">SUM(E6:P6)</f>
        <v>355</v>
      </c>
      <c r="D6" s="553"/>
      <c r="E6" s="554">
        <f>E7+E8</f>
        <v>76</v>
      </c>
      <c r="F6" s="555"/>
      <c r="G6" s="554">
        <f>G7+G8</f>
        <v>179</v>
      </c>
      <c r="H6" s="555"/>
      <c r="I6" s="554">
        <f>I7+I8</f>
        <v>67</v>
      </c>
      <c r="J6" s="555"/>
      <c r="K6" s="554">
        <f>K7+K8</f>
        <v>25</v>
      </c>
      <c r="L6" s="555"/>
      <c r="M6" s="554">
        <f>M7+M8</f>
        <v>4</v>
      </c>
      <c r="N6" s="555"/>
      <c r="O6" s="554">
        <f>O7+O8</f>
        <v>4</v>
      </c>
      <c r="P6" s="556"/>
      <c r="S6" s="2" t="s">
        <v>425</v>
      </c>
    </row>
    <row r="7" spans="1:26" ht="24" customHeight="1" x14ac:dyDescent="0.2">
      <c r="A7" s="528"/>
      <c r="B7" s="151" t="s">
        <v>161</v>
      </c>
      <c r="C7" s="553">
        <f t="shared" si="2"/>
        <v>268</v>
      </c>
      <c r="D7" s="553"/>
      <c r="E7" s="554">
        <f>S7</f>
        <v>45</v>
      </c>
      <c r="F7" s="555"/>
      <c r="G7" s="553">
        <f>T7</f>
        <v>145</v>
      </c>
      <c r="H7" s="553"/>
      <c r="I7" s="554">
        <f>U7</f>
        <v>48</v>
      </c>
      <c r="J7" s="555"/>
      <c r="K7" s="553">
        <f>V7</f>
        <v>23</v>
      </c>
      <c r="L7" s="553"/>
      <c r="M7" s="554">
        <f>W7</f>
        <v>4</v>
      </c>
      <c r="N7" s="555"/>
      <c r="O7" s="554">
        <f>X7+Y7+Z7</f>
        <v>3</v>
      </c>
      <c r="P7" s="556"/>
      <c r="S7" s="320">
        <v>45</v>
      </c>
      <c r="T7" s="136">
        <v>145</v>
      </c>
      <c r="U7" s="136">
        <v>48</v>
      </c>
      <c r="V7" s="136">
        <v>23</v>
      </c>
      <c r="W7" s="136">
        <v>4</v>
      </c>
      <c r="X7" s="136">
        <v>2</v>
      </c>
      <c r="Y7" s="136">
        <v>1</v>
      </c>
      <c r="Z7" s="321"/>
    </row>
    <row r="8" spans="1:26" ht="24" customHeight="1" x14ac:dyDescent="0.2">
      <c r="A8" s="528"/>
      <c r="B8" s="152" t="s">
        <v>120</v>
      </c>
      <c r="C8" s="557">
        <f t="shared" si="2"/>
        <v>87</v>
      </c>
      <c r="D8" s="558"/>
      <c r="E8" s="559">
        <f>S8</f>
        <v>31</v>
      </c>
      <c r="F8" s="558"/>
      <c r="G8" s="560">
        <f>T8</f>
        <v>34</v>
      </c>
      <c r="H8" s="560"/>
      <c r="I8" s="559">
        <f>U8</f>
        <v>19</v>
      </c>
      <c r="J8" s="558"/>
      <c r="K8" s="560">
        <f>V8</f>
        <v>2</v>
      </c>
      <c r="L8" s="560"/>
      <c r="M8" s="559">
        <f>W8</f>
        <v>0</v>
      </c>
      <c r="N8" s="558"/>
      <c r="O8" s="559">
        <f>X8+Y8+Z8</f>
        <v>1</v>
      </c>
      <c r="P8" s="561"/>
      <c r="S8" s="144">
        <v>31</v>
      </c>
      <c r="T8" s="146">
        <v>34</v>
      </c>
      <c r="U8" s="146">
        <v>19</v>
      </c>
      <c r="V8" s="146">
        <v>2</v>
      </c>
      <c r="W8" s="146"/>
      <c r="X8" s="146">
        <v>1</v>
      </c>
      <c r="Y8" s="146"/>
      <c r="Z8" s="322"/>
    </row>
    <row r="9" spans="1:26" ht="24" customHeight="1" x14ac:dyDescent="0.2">
      <c r="A9" s="562" t="s">
        <v>131</v>
      </c>
      <c r="B9" s="153" t="s">
        <v>122</v>
      </c>
      <c r="C9" s="553">
        <f t="shared" si="2"/>
        <v>277</v>
      </c>
      <c r="D9" s="553"/>
      <c r="E9" s="554">
        <f>E10+E11</f>
        <v>55</v>
      </c>
      <c r="F9" s="555"/>
      <c r="G9" s="554">
        <f>G10+G11</f>
        <v>153</v>
      </c>
      <c r="H9" s="555"/>
      <c r="I9" s="554">
        <f>I10+I11</f>
        <v>55</v>
      </c>
      <c r="J9" s="555"/>
      <c r="K9" s="554">
        <f>K10+K11</f>
        <v>2</v>
      </c>
      <c r="L9" s="555"/>
      <c r="M9" s="554">
        <f>M10+M11</f>
        <v>7</v>
      </c>
      <c r="N9" s="555"/>
      <c r="O9" s="554">
        <f>O10+O11</f>
        <v>5</v>
      </c>
      <c r="P9" s="556"/>
    </row>
    <row r="10" spans="1:26" ht="24" customHeight="1" x14ac:dyDescent="0.2">
      <c r="A10" s="562"/>
      <c r="B10" s="151" t="s">
        <v>161</v>
      </c>
      <c r="C10" s="553">
        <f>SUM(E10:P10)</f>
        <v>132</v>
      </c>
      <c r="D10" s="553"/>
      <c r="E10" s="554">
        <f>S10</f>
        <v>17</v>
      </c>
      <c r="F10" s="555"/>
      <c r="G10" s="553">
        <f>T10</f>
        <v>64</v>
      </c>
      <c r="H10" s="553"/>
      <c r="I10" s="554">
        <f>U10</f>
        <v>38</v>
      </c>
      <c r="J10" s="555"/>
      <c r="K10" s="553">
        <f>V10</f>
        <v>2</v>
      </c>
      <c r="L10" s="553"/>
      <c r="M10" s="554">
        <f>W10</f>
        <v>7</v>
      </c>
      <c r="N10" s="555"/>
      <c r="O10" s="554">
        <f>X10+Y10+Z10</f>
        <v>4</v>
      </c>
      <c r="P10" s="556"/>
      <c r="S10" s="320">
        <v>17</v>
      </c>
      <c r="T10" s="136">
        <v>64</v>
      </c>
      <c r="U10" s="136">
        <v>38</v>
      </c>
      <c r="V10" s="136">
        <v>2</v>
      </c>
      <c r="W10" s="136">
        <v>7</v>
      </c>
      <c r="X10" s="136">
        <v>2</v>
      </c>
      <c r="Y10" s="136">
        <v>1</v>
      </c>
      <c r="Z10" s="321">
        <v>1</v>
      </c>
    </row>
    <row r="11" spans="1:26" ht="24" customHeight="1" x14ac:dyDescent="0.2">
      <c r="A11" s="562"/>
      <c r="B11" s="152" t="s">
        <v>120</v>
      </c>
      <c r="C11" s="557">
        <f t="shared" si="2"/>
        <v>145</v>
      </c>
      <c r="D11" s="558"/>
      <c r="E11" s="559">
        <f>S11</f>
        <v>38</v>
      </c>
      <c r="F11" s="558"/>
      <c r="G11" s="560">
        <f>T11</f>
        <v>89</v>
      </c>
      <c r="H11" s="560"/>
      <c r="I11" s="559">
        <f>U11</f>
        <v>17</v>
      </c>
      <c r="J11" s="558"/>
      <c r="K11" s="560">
        <f>V11</f>
        <v>0</v>
      </c>
      <c r="L11" s="560"/>
      <c r="M11" s="559">
        <f>W11</f>
        <v>0</v>
      </c>
      <c r="N11" s="558"/>
      <c r="O11" s="559">
        <f>X11+Y11+Z11</f>
        <v>1</v>
      </c>
      <c r="P11" s="561"/>
      <c r="S11" s="144">
        <v>38</v>
      </c>
      <c r="T11" s="146">
        <v>89</v>
      </c>
      <c r="U11" s="146">
        <v>17</v>
      </c>
      <c r="V11" s="146">
        <v>0</v>
      </c>
      <c r="W11" s="146">
        <v>0</v>
      </c>
      <c r="X11" s="146">
        <v>1</v>
      </c>
      <c r="Y11" s="146">
        <v>0</v>
      </c>
      <c r="Z11" s="322">
        <v>0</v>
      </c>
    </row>
    <row r="12" spans="1:26" ht="24" customHeight="1" x14ac:dyDescent="0.2">
      <c r="A12" s="563" t="s">
        <v>422</v>
      </c>
      <c r="B12" s="153" t="s">
        <v>122</v>
      </c>
      <c r="C12" s="553">
        <f t="shared" si="2"/>
        <v>123</v>
      </c>
      <c r="D12" s="553"/>
      <c r="E12" s="554">
        <f>E13+E14</f>
        <v>15</v>
      </c>
      <c r="F12" s="555"/>
      <c r="G12" s="554">
        <f>G13+G14</f>
        <v>57</v>
      </c>
      <c r="H12" s="555"/>
      <c r="I12" s="554">
        <f>I13+I14</f>
        <v>43</v>
      </c>
      <c r="J12" s="555"/>
      <c r="K12" s="554">
        <f>K13+K14</f>
        <v>2</v>
      </c>
      <c r="L12" s="555"/>
      <c r="M12" s="554">
        <f>M13+M14</f>
        <v>4</v>
      </c>
      <c r="N12" s="555"/>
      <c r="O12" s="554">
        <f>O13+O14</f>
        <v>2</v>
      </c>
      <c r="P12" s="556"/>
    </row>
    <row r="13" spans="1:26" ht="24" customHeight="1" x14ac:dyDescent="0.2">
      <c r="A13" s="564"/>
      <c r="B13" s="151" t="s">
        <v>161</v>
      </c>
      <c r="C13" s="553">
        <f t="shared" si="2"/>
        <v>68</v>
      </c>
      <c r="D13" s="553"/>
      <c r="E13" s="554">
        <f>S13</f>
        <v>5</v>
      </c>
      <c r="F13" s="555"/>
      <c r="G13" s="553">
        <f>T13</f>
        <v>21</v>
      </c>
      <c r="H13" s="553"/>
      <c r="I13" s="554">
        <f>U13</f>
        <v>34</v>
      </c>
      <c r="J13" s="555"/>
      <c r="K13" s="553">
        <f>V13</f>
        <v>2</v>
      </c>
      <c r="L13" s="553"/>
      <c r="M13" s="554">
        <f>W13</f>
        <v>4</v>
      </c>
      <c r="N13" s="555"/>
      <c r="O13" s="554">
        <f>X13+Y13+Z13</f>
        <v>2</v>
      </c>
      <c r="P13" s="556"/>
      <c r="S13" s="320">
        <v>5</v>
      </c>
      <c r="T13" s="136">
        <v>21</v>
      </c>
      <c r="U13" s="136">
        <v>34</v>
      </c>
      <c r="V13" s="136">
        <v>2</v>
      </c>
      <c r="W13" s="136">
        <v>4</v>
      </c>
      <c r="X13" s="136">
        <v>1</v>
      </c>
      <c r="Y13" s="136">
        <v>1</v>
      </c>
      <c r="Z13" s="321">
        <v>0</v>
      </c>
    </row>
    <row r="14" spans="1:26" ht="24" customHeight="1" x14ac:dyDescent="0.2">
      <c r="A14" s="565"/>
      <c r="B14" s="152" t="s">
        <v>120</v>
      </c>
      <c r="C14" s="557">
        <f t="shared" si="2"/>
        <v>55</v>
      </c>
      <c r="D14" s="558"/>
      <c r="E14" s="559">
        <f>S14</f>
        <v>10</v>
      </c>
      <c r="F14" s="558"/>
      <c r="G14" s="560">
        <f>T14</f>
        <v>36</v>
      </c>
      <c r="H14" s="560"/>
      <c r="I14" s="559">
        <f>U14</f>
        <v>9</v>
      </c>
      <c r="J14" s="558"/>
      <c r="K14" s="560">
        <f>V14</f>
        <v>0</v>
      </c>
      <c r="L14" s="560"/>
      <c r="M14" s="559">
        <f>W14</f>
        <v>0</v>
      </c>
      <c r="N14" s="558"/>
      <c r="O14" s="559">
        <f>X14+Y14+Z14</f>
        <v>0</v>
      </c>
      <c r="P14" s="561"/>
      <c r="S14" s="144">
        <v>10</v>
      </c>
      <c r="T14" s="146">
        <v>36</v>
      </c>
      <c r="U14" s="146">
        <v>9</v>
      </c>
      <c r="V14" s="146">
        <v>0</v>
      </c>
      <c r="W14" s="146">
        <v>0</v>
      </c>
      <c r="X14" s="146">
        <v>0</v>
      </c>
      <c r="Y14" s="146">
        <v>0</v>
      </c>
      <c r="Z14" s="322">
        <v>0</v>
      </c>
    </row>
    <row r="15" spans="1:26" ht="24" customHeight="1" x14ac:dyDescent="0.2">
      <c r="A15" s="563" t="s">
        <v>194</v>
      </c>
      <c r="B15" s="153" t="s">
        <v>122</v>
      </c>
      <c r="C15" s="553">
        <f t="shared" si="2"/>
        <v>37</v>
      </c>
      <c r="D15" s="553"/>
      <c r="E15" s="554">
        <f>E16+E17</f>
        <v>4</v>
      </c>
      <c r="F15" s="555"/>
      <c r="G15" s="554">
        <f>G16+G17</f>
        <v>15</v>
      </c>
      <c r="H15" s="555"/>
      <c r="I15" s="554">
        <f>I16+I17</f>
        <v>15</v>
      </c>
      <c r="J15" s="555"/>
      <c r="K15" s="554">
        <f>K16+K17</f>
        <v>1</v>
      </c>
      <c r="L15" s="555"/>
      <c r="M15" s="554">
        <f>M16+M17</f>
        <v>2</v>
      </c>
      <c r="N15" s="555"/>
      <c r="O15" s="554">
        <f>O16+O17</f>
        <v>0</v>
      </c>
      <c r="P15" s="556"/>
    </row>
    <row r="16" spans="1:26" ht="24" customHeight="1" x14ac:dyDescent="0.2">
      <c r="A16" s="564"/>
      <c r="B16" s="151" t="s">
        <v>161</v>
      </c>
      <c r="C16" s="553">
        <f t="shared" si="2"/>
        <v>21</v>
      </c>
      <c r="D16" s="553"/>
      <c r="E16" s="554">
        <f>S16</f>
        <v>0</v>
      </c>
      <c r="F16" s="555"/>
      <c r="G16" s="553">
        <f>T16</f>
        <v>4</v>
      </c>
      <c r="H16" s="553"/>
      <c r="I16" s="554">
        <f>U16</f>
        <v>14</v>
      </c>
      <c r="J16" s="555"/>
      <c r="K16" s="553">
        <f>V16</f>
        <v>1</v>
      </c>
      <c r="L16" s="553"/>
      <c r="M16" s="554">
        <f>W16</f>
        <v>2</v>
      </c>
      <c r="N16" s="555"/>
      <c r="O16" s="554">
        <f>X16+Y16+Z16</f>
        <v>0</v>
      </c>
      <c r="P16" s="556"/>
      <c r="S16" s="320"/>
      <c r="T16" s="136">
        <v>4</v>
      </c>
      <c r="U16" s="136">
        <v>14</v>
      </c>
      <c r="V16" s="136">
        <v>1</v>
      </c>
      <c r="W16" s="136">
        <v>2</v>
      </c>
      <c r="X16" s="136"/>
      <c r="Y16" s="136"/>
      <c r="Z16" s="321"/>
    </row>
    <row r="17" spans="1:26" ht="24" customHeight="1" x14ac:dyDescent="0.2">
      <c r="A17" s="565"/>
      <c r="B17" s="152" t="s">
        <v>120</v>
      </c>
      <c r="C17" s="557">
        <f t="shared" si="2"/>
        <v>16</v>
      </c>
      <c r="D17" s="558"/>
      <c r="E17" s="559">
        <f>S17</f>
        <v>4</v>
      </c>
      <c r="F17" s="558"/>
      <c r="G17" s="560">
        <f>T17</f>
        <v>11</v>
      </c>
      <c r="H17" s="560"/>
      <c r="I17" s="559">
        <f>U17</f>
        <v>1</v>
      </c>
      <c r="J17" s="558"/>
      <c r="K17" s="560">
        <f>V17</f>
        <v>0</v>
      </c>
      <c r="L17" s="560"/>
      <c r="M17" s="559">
        <f>W17</f>
        <v>0</v>
      </c>
      <c r="N17" s="558"/>
      <c r="O17" s="559">
        <f>X17+Y17+Z17</f>
        <v>0</v>
      </c>
      <c r="P17" s="561"/>
      <c r="S17" s="144">
        <v>4</v>
      </c>
      <c r="T17" s="146">
        <v>11</v>
      </c>
      <c r="U17" s="146">
        <v>1</v>
      </c>
      <c r="V17" s="146"/>
      <c r="W17" s="146"/>
      <c r="X17" s="146"/>
      <c r="Y17" s="146"/>
      <c r="Z17" s="322"/>
    </row>
    <row r="18" spans="1:26" ht="24" customHeight="1" x14ac:dyDescent="0.2">
      <c r="A18" s="563" t="s">
        <v>125</v>
      </c>
      <c r="B18" s="153" t="s">
        <v>122</v>
      </c>
      <c r="C18" s="553">
        <f t="shared" si="2"/>
        <v>38</v>
      </c>
      <c r="D18" s="553"/>
      <c r="E18" s="554">
        <f>E19+E20</f>
        <v>1</v>
      </c>
      <c r="F18" s="555"/>
      <c r="G18" s="554">
        <f>G19+G20</f>
        <v>15</v>
      </c>
      <c r="H18" s="555"/>
      <c r="I18" s="554">
        <f>I19+I20</f>
        <v>20</v>
      </c>
      <c r="J18" s="555"/>
      <c r="K18" s="554">
        <f>K19+K20</f>
        <v>0</v>
      </c>
      <c r="L18" s="555"/>
      <c r="M18" s="554">
        <f>M19+M20</f>
        <v>2</v>
      </c>
      <c r="N18" s="555"/>
      <c r="O18" s="554">
        <f>O19+O20</f>
        <v>0</v>
      </c>
      <c r="P18" s="556"/>
    </row>
    <row r="19" spans="1:26" ht="24" customHeight="1" x14ac:dyDescent="0.2">
      <c r="A19" s="564"/>
      <c r="B19" s="151" t="s">
        <v>161</v>
      </c>
      <c r="C19" s="553">
        <f t="shared" si="2"/>
        <v>25</v>
      </c>
      <c r="D19" s="553"/>
      <c r="E19" s="554">
        <f>S19</f>
        <v>0</v>
      </c>
      <c r="F19" s="555"/>
      <c r="G19" s="553">
        <f>T19</f>
        <v>7</v>
      </c>
      <c r="H19" s="553"/>
      <c r="I19" s="554">
        <f>U19</f>
        <v>16</v>
      </c>
      <c r="J19" s="555"/>
      <c r="K19" s="553">
        <f>V19</f>
        <v>0</v>
      </c>
      <c r="L19" s="553"/>
      <c r="M19" s="554">
        <f>W19</f>
        <v>2</v>
      </c>
      <c r="N19" s="555"/>
      <c r="O19" s="554">
        <f>X19+Y19+Z19</f>
        <v>0</v>
      </c>
      <c r="P19" s="556"/>
      <c r="S19" s="320"/>
      <c r="T19" s="136">
        <v>7</v>
      </c>
      <c r="U19" s="136">
        <v>16</v>
      </c>
      <c r="V19" s="136"/>
      <c r="W19" s="136">
        <v>2</v>
      </c>
      <c r="X19" s="136"/>
      <c r="Y19" s="136"/>
      <c r="Z19" s="321"/>
    </row>
    <row r="20" spans="1:26" ht="24" customHeight="1" x14ac:dyDescent="0.2">
      <c r="A20" s="565"/>
      <c r="B20" s="152" t="s">
        <v>120</v>
      </c>
      <c r="C20" s="557">
        <f t="shared" si="2"/>
        <v>13</v>
      </c>
      <c r="D20" s="558"/>
      <c r="E20" s="559">
        <f>S20</f>
        <v>1</v>
      </c>
      <c r="F20" s="558"/>
      <c r="G20" s="560">
        <f>T20</f>
        <v>8</v>
      </c>
      <c r="H20" s="560"/>
      <c r="I20" s="559">
        <f>U20</f>
        <v>4</v>
      </c>
      <c r="J20" s="558"/>
      <c r="K20" s="560">
        <f>V20</f>
        <v>0</v>
      </c>
      <c r="L20" s="560"/>
      <c r="M20" s="559">
        <f>W20</f>
        <v>0</v>
      </c>
      <c r="N20" s="558"/>
      <c r="O20" s="559">
        <f>X20+Y20+Z20</f>
        <v>0</v>
      </c>
      <c r="P20" s="561"/>
      <c r="S20" s="144">
        <v>1</v>
      </c>
      <c r="T20" s="146">
        <v>8</v>
      </c>
      <c r="U20" s="146">
        <v>4</v>
      </c>
      <c r="V20" s="146"/>
      <c r="W20" s="146"/>
      <c r="X20" s="146"/>
      <c r="Y20" s="146"/>
      <c r="Z20" s="322"/>
    </row>
    <row r="21" spans="1:26" ht="24" customHeight="1" x14ac:dyDescent="0.2">
      <c r="A21" s="566" t="s">
        <v>124</v>
      </c>
      <c r="B21" s="153" t="s">
        <v>122</v>
      </c>
      <c r="C21" s="553">
        <f t="shared" si="2"/>
        <v>20</v>
      </c>
      <c r="D21" s="553"/>
      <c r="E21" s="554">
        <f>E22+E23</f>
        <v>0</v>
      </c>
      <c r="F21" s="555"/>
      <c r="G21" s="554">
        <f>G22+G23</f>
        <v>9</v>
      </c>
      <c r="H21" s="555"/>
      <c r="I21" s="554">
        <f>I22+I23</f>
        <v>11</v>
      </c>
      <c r="J21" s="555"/>
      <c r="K21" s="554">
        <f>K22+K23</f>
        <v>0</v>
      </c>
      <c r="L21" s="555"/>
      <c r="M21" s="554">
        <f>M22+M23</f>
        <v>0</v>
      </c>
      <c r="N21" s="555"/>
      <c r="O21" s="554">
        <f>O22+O23</f>
        <v>0</v>
      </c>
      <c r="P21" s="556"/>
    </row>
    <row r="22" spans="1:26" ht="24" customHeight="1" x14ac:dyDescent="0.2">
      <c r="A22" s="566"/>
      <c r="B22" s="151" t="s">
        <v>161</v>
      </c>
      <c r="C22" s="553">
        <f t="shared" si="2"/>
        <v>14</v>
      </c>
      <c r="D22" s="553"/>
      <c r="E22" s="554">
        <f>S22</f>
        <v>0</v>
      </c>
      <c r="F22" s="555"/>
      <c r="G22" s="553">
        <f>T22</f>
        <v>7</v>
      </c>
      <c r="H22" s="553"/>
      <c r="I22" s="554">
        <f>U22</f>
        <v>7</v>
      </c>
      <c r="J22" s="555"/>
      <c r="K22" s="553">
        <f>V22</f>
        <v>0</v>
      </c>
      <c r="L22" s="553"/>
      <c r="M22" s="554">
        <f>W22</f>
        <v>0</v>
      </c>
      <c r="N22" s="555"/>
      <c r="O22" s="554">
        <f>X22+Y22+Z22</f>
        <v>0</v>
      </c>
      <c r="P22" s="556"/>
      <c r="S22" s="320"/>
      <c r="T22" s="136">
        <v>7</v>
      </c>
      <c r="U22" s="136">
        <v>7</v>
      </c>
      <c r="V22" s="136"/>
      <c r="W22" s="136"/>
      <c r="X22" s="136"/>
      <c r="Y22" s="136"/>
      <c r="Z22" s="321"/>
    </row>
    <row r="23" spans="1:26" ht="24" customHeight="1" x14ac:dyDescent="0.2">
      <c r="A23" s="566"/>
      <c r="B23" s="152" t="s">
        <v>120</v>
      </c>
      <c r="C23" s="557">
        <f t="shared" si="2"/>
        <v>6</v>
      </c>
      <c r="D23" s="558"/>
      <c r="E23" s="559">
        <f>S23</f>
        <v>0</v>
      </c>
      <c r="F23" s="558"/>
      <c r="G23" s="560">
        <f>T23</f>
        <v>2</v>
      </c>
      <c r="H23" s="560"/>
      <c r="I23" s="559">
        <f>U23</f>
        <v>4</v>
      </c>
      <c r="J23" s="558"/>
      <c r="K23" s="560">
        <f>V23</f>
        <v>0</v>
      </c>
      <c r="L23" s="560"/>
      <c r="M23" s="559">
        <f>W23</f>
        <v>0</v>
      </c>
      <c r="N23" s="558"/>
      <c r="O23" s="559">
        <f>X23+Y23+Z23</f>
        <v>0</v>
      </c>
      <c r="P23" s="561"/>
      <c r="S23" s="144"/>
      <c r="T23" s="146">
        <v>2</v>
      </c>
      <c r="U23" s="146">
        <v>4</v>
      </c>
      <c r="V23" s="146"/>
      <c r="W23" s="146"/>
      <c r="X23" s="146"/>
      <c r="Y23" s="146"/>
      <c r="Z23" s="322"/>
    </row>
    <row r="24" spans="1:26" ht="24" customHeight="1" x14ac:dyDescent="0.2">
      <c r="A24" s="566" t="s">
        <v>132</v>
      </c>
      <c r="B24" s="153" t="s">
        <v>122</v>
      </c>
      <c r="C24" s="553">
        <f t="shared" si="2"/>
        <v>20</v>
      </c>
      <c r="D24" s="553"/>
      <c r="E24" s="554">
        <f>E25+E26</f>
        <v>4</v>
      </c>
      <c r="F24" s="555"/>
      <c r="G24" s="554">
        <f>G25+G26</f>
        <v>10</v>
      </c>
      <c r="H24" s="555"/>
      <c r="I24" s="554">
        <f>I25+I26</f>
        <v>6</v>
      </c>
      <c r="J24" s="555"/>
      <c r="K24" s="554">
        <f>K25+K26</f>
        <v>0</v>
      </c>
      <c r="L24" s="555"/>
      <c r="M24" s="554">
        <f>M25+M26</f>
        <v>0</v>
      </c>
      <c r="N24" s="555"/>
      <c r="O24" s="554">
        <f>O25+O26</f>
        <v>0</v>
      </c>
      <c r="P24" s="556"/>
    </row>
    <row r="25" spans="1:26" ht="24" customHeight="1" x14ac:dyDescent="0.2">
      <c r="A25" s="566"/>
      <c r="B25" s="151" t="s">
        <v>161</v>
      </c>
      <c r="C25" s="553">
        <f>SUM(E25:P25)</f>
        <v>8</v>
      </c>
      <c r="D25" s="553"/>
      <c r="E25" s="554">
        <f>S25</f>
        <v>2</v>
      </c>
      <c r="F25" s="555"/>
      <c r="G25" s="553">
        <f>T25</f>
        <v>3</v>
      </c>
      <c r="H25" s="553"/>
      <c r="I25" s="554">
        <f>U25</f>
        <v>3</v>
      </c>
      <c r="J25" s="555"/>
      <c r="K25" s="553">
        <f>V25</f>
        <v>0</v>
      </c>
      <c r="L25" s="553"/>
      <c r="M25" s="554">
        <f>W25</f>
        <v>0</v>
      </c>
      <c r="N25" s="555"/>
      <c r="O25" s="554">
        <f>X25+Y25+Z25</f>
        <v>0</v>
      </c>
      <c r="P25" s="556"/>
      <c r="S25" s="320">
        <v>2</v>
      </c>
      <c r="T25" s="136">
        <v>3</v>
      </c>
      <c r="U25" s="136">
        <v>3</v>
      </c>
      <c r="V25" s="136"/>
      <c r="W25" s="136"/>
      <c r="X25" s="136"/>
      <c r="Y25" s="136"/>
      <c r="Z25" s="321"/>
    </row>
    <row r="26" spans="1:26" ht="24" customHeight="1" x14ac:dyDescent="0.2">
      <c r="A26" s="566"/>
      <c r="B26" s="152" t="s">
        <v>120</v>
      </c>
      <c r="C26" s="557">
        <f t="shared" si="2"/>
        <v>12</v>
      </c>
      <c r="D26" s="558"/>
      <c r="E26" s="559">
        <f>S26</f>
        <v>2</v>
      </c>
      <c r="F26" s="558"/>
      <c r="G26" s="560">
        <f>T26</f>
        <v>7</v>
      </c>
      <c r="H26" s="560"/>
      <c r="I26" s="559">
        <f>U26</f>
        <v>3</v>
      </c>
      <c r="J26" s="558"/>
      <c r="K26" s="560">
        <f>V26</f>
        <v>0</v>
      </c>
      <c r="L26" s="560"/>
      <c r="M26" s="559">
        <f>W26</f>
        <v>0</v>
      </c>
      <c r="N26" s="558"/>
      <c r="O26" s="559">
        <f>X26+Y26+Z26</f>
        <v>0</v>
      </c>
      <c r="P26" s="561"/>
      <c r="S26" s="144">
        <v>2</v>
      </c>
      <c r="T26" s="146">
        <v>7</v>
      </c>
      <c r="U26" s="146">
        <v>3</v>
      </c>
      <c r="V26" s="146"/>
      <c r="W26" s="146"/>
      <c r="X26" s="146"/>
      <c r="Y26" s="146"/>
      <c r="Z26" s="322"/>
    </row>
    <row r="27" spans="1:26" ht="24" customHeight="1" x14ac:dyDescent="0.2">
      <c r="A27" s="566" t="s">
        <v>133</v>
      </c>
      <c r="B27" s="153" t="s">
        <v>122</v>
      </c>
      <c r="C27" s="553">
        <f t="shared" si="2"/>
        <v>21</v>
      </c>
      <c r="D27" s="553"/>
      <c r="E27" s="554">
        <f>E28+E29</f>
        <v>1</v>
      </c>
      <c r="F27" s="555"/>
      <c r="G27" s="554">
        <f>G28+G29</f>
        <v>9</v>
      </c>
      <c r="H27" s="555"/>
      <c r="I27" s="554">
        <f>I28+I29</f>
        <v>11</v>
      </c>
      <c r="J27" s="555"/>
      <c r="K27" s="554">
        <f>K28+K29</f>
        <v>0</v>
      </c>
      <c r="L27" s="555"/>
      <c r="M27" s="554">
        <f>M28+M29</f>
        <v>0</v>
      </c>
      <c r="N27" s="555"/>
      <c r="O27" s="554">
        <f>O28+O29</f>
        <v>0</v>
      </c>
      <c r="P27" s="556"/>
    </row>
    <row r="28" spans="1:26" ht="24" customHeight="1" x14ac:dyDescent="0.2">
      <c r="A28" s="566"/>
      <c r="B28" s="151" t="s">
        <v>161</v>
      </c>
      <c r="C28" s="553">
        <f t="shared" si="2"/>
        <v>10</v>
      </c>
      <c r="D28" s="553"/>
      <c r="E28" s="554">
        <f>S28</f>
        <v>1</v>
      </c>
      <c r="F28" s="555"/>
      <c r="G28" s="553">
        <f>T28</f>
        <v>2</v>
      </c>
      <c r="H28" s="553"/>
      <c r="I28" s="554">
        <f>U28</f>
        <v>7</v>
      </c>
      <c r="J28" s="555"/>
      <c r="K28" s="553">
        <f>V28</f>
        <v>0</v>
      </c>
      <c r="L28" s="553"/>
      <c r="M28" s="554">
        <f>W28</f>
        <v>0</v>
      </c>
      <c r="N28" s="555"/>
      <c r="O28" s="554">
        <f>X28+Y28+Z28</f>
        <v>0</v>
      </c>
      <c r="P28" s="556"/>
      <c r="S28" s="320">
        <v>1</v>
      </c>
      <c r="T28" s="136">
        <v>2</v>
      </c>
      <c r="U28" s="136">
        <v>7</v>
      </c>
      <c r="V28" s="136"/>
      <c r="W28" s="136"/>
      <c r="X28" s="136"/>
      <c r="Y28" s="136"/>
      <c r="Z28" s="321"/>
    </row>
    <row r="29" spans="1:26" ht="24" customHeight="1" x14ac:dyDescent="0.2">
      <c r="A29" s="566"/>
      <c r="B29" s="152" t="s">
        <v>120</v>
      </c>
      <c r="C29" s="557">
        <f t="shared" si="2"/>
        <v>11</v>
      </c>
      <c r="D29" s="558"/>
      <c r="E29" s="559">
        <f>S29</f>
        <v>0</v>
      </c>
      <c r="F29" s="558"/>
      <c r="G29" s="560">
        <f>T29</f>
        <v>7</v>
      </c>
      <c r="H29" s="560"/>
      <c r="I29" s="559">
        <f>U29</f>
        <v>4</v>
      </c>
      <c r="J29" s="558"/>
      <c r="K29" s="560">
        <f>V29</f>
        <v>0</v>
      </c>
      <c r="L29" s="560"/>
      <c r="M29" s="559">
        <f>W29</f>
        <v>0</v>
      </c>
      <c r="N29" s="558"/>
      <c r="O29" s="559">
        <f>X29+Y29+Z29</f>
        <v>0</v>
      </c>
      <c r="P29" s="561"/>
      <c r="S29" s="144"/>
      <c r="T29" s="146">
        <v>7</v>
      </c>
      <c r="U29" s="146">
        <v>4</v>
      </c>
      <c r="V29" s="146"/>
      <c r="W29" s="146"/>
      <c r="X29" s="146"/>
      <c r="Y29" s="146"/>
      <c r="Z29" s="322"/>
    </row>
    <row r="30" spans="1:26" ht="24" customHeight="1" x14ac:dyDescent="0.2">
      <c r="A30" s="565" t="s">
        <v>202</v>
      </c>
      <c r="B30" s="151" t="s">
        <v>122</v>
      </c>
      <c r="C30" s="553">
        <f t="shared" si="2"/>
        <v>21</v>
      </c>
      <c r="D30" s="553"/>
      <c r="E30" s="554">
        <f>E31+E32</f>
        <v>1</v>
      </c>
      <c r="F30" s="555"/>
      <c r="G30" s="554">
        <f>G31+G32</f>
        <v>5</v>
      </c>
      <c r="H30" s="555"/>
      <c r="I30" s="554">
        <f>I31+I32</f>
        <v>14</v>
      </c>
      <c r="J30" s="555"/>
      <c r="K30" s="554">
        <f>K31+K32</f>
        <v>0</v>
      </c>
      <c r="L30" s="555"/>
      <c r="M30" s="554">
        <f>M31+M32</f>
        <v>1</v>
      </c>
      <c r="N30" s="555"/>
      <c r="O30" s="554">
        <f>O31+O32</f>
        <v>0</v>
      </c>
      <c r="P30" s="556"/>
    </row>
    <row r="31" spans="1:26" ht="21.75" customHeight="1" x14ac:dyDescent="0.2">
      <c r="A31" s="566"/>
      <c r="B31" s="151" t="s">
        <v>161</v>
      </c>
      <c r="C31" s="553">
        <f t="shared" si="2"/>
        <v>7</v>
      </c>
      <c r="D31" s="553"/>
      <c r="E31" s="554">
        <f>S31</f>
        <v>0</v>
      </c>
      <c r="F31" s="555"/>
      <c r="G31" s="553">
        <f>T31</f>
        <v>0</v>
      </c>
      <c r="H31" s="553"/>
      <c r="I31" s="554">
        <f>U31</f>
        <v>6</v>
      </c>
      <c r="J31" s="555"/>
      <c r="K31" s="553">
        <f>V31</f>
        <v>0</v>
      </c>
      <c r="L31" s="553"/>
      <c r="M31" s="554">
        <f>W31</f>
        <v>1</v>
      </c>
      <c r="N31" s="555"/>
      <c r="O31" s="554">
        <f>X31+Y31+Z31</f>
        <v>0</v>
      </c>
      <c r="P31" s="556"/>
      <c r="S31" s="320">
        <v>0</v>
      </c>
      <c r="T31" s="136">
        <v>0</v>
      </c>
      <c r="U31" s="136">
        <v>6</v>
      </c>
      <c r="V31" s="136">
        <v>0</v>
      </c>
      <c r="W31" s="136">
        <v>1</v>
      </c>
      <c r="X31" s="136">
        <v>0</v>
      </c>
      <c r="Y31" s="136">
        <v>0</v>
      </c>
      <c r="Z31" s="321">
        <v>0</v>
      </c>
    </row>
    <row r="32" spans="1:26" ht="21.75" customHeight="1" x14ac:dyDescent="0.2">
      <c r="A32" s="573"/>
      <c r="B32" s="154" t="s">
        <v>120</v>
      </c>
      <c r="C32" s="570">
        <f t="shared" si="2"/>
        <v>14</v>
      </c>
      <c r="D32" s="571"/>
      <c r="E32" s="567">
        <f>S32</f>
        <v>1</v>
      </c>
      <c r="F32" s="571"/>
      <c r="G32" s="572">
        <f>T32</f>
        <v>5</v>
      </c>
      <c r="H32" s="572"/>
      <c r="I32" s="567">
        <f>U32</f>
        <v>8</v>
      </c>
      <c r="J32" s="571"/>
      <c r="K32" s="572">
        <f>V32</f>
        <v>0</v>
      </c>
      <c r="L32" s="572"/>
      <c r="M32" s="567">
        <f>W32</f>
        <v>0</v>
      </c>
      <c r="N32" s="571"/>
      <c r="O32" s="567">
        <f>X32+Y32+Z32</f>
        <v>0</v>
      </c>
      <c r="P32" s="568"/>
      <c r="S32" s="144">
        <v>1</v>
      </c>
      <c r="T32" s="146">
        <v>5</v>
      </c>
      <c r="U32" s="146">
        <v>8</v>
      </c>
      <c r="V32" s="146">
        <v>0</v>
      </c>
      <c r="W32" s="146">
        <v>0</v>
      </c>
      <c r="X32" s="146">
        <v>0</v>
      </c>
      <c r="Y32" s="146">
        <v>0</v>
      </c>
      <c r="Z32" s="322">
        <v>0</v>
      </c>
    </row>
    <row r="33" spans="1:16" ht="21" customHeight="1" x14ac:dyDescent="0.2">
      <c r="A33" s="2" t="s">
        <v>64</v>
      </c>
    </row>
    <row r="35" spans="1:16" ht="21" hidden="1" customHeight="1" x14ac:dyDescent="0.2">
      <c r="B35" s="569" t="s">
        <v>423</v>
      </c>
      <c r="C35" s="569"/>
      <c r="D35" s="569"/>
      <c r="E35" s="569"/>
      <c r="F35" s="569"/>
      <c r="G35" s="569"/>
      <c r="H35" s="569"/>
      <c r="J35" s="92"/>
      <c r="L35" s="92"/>
      <c r="N35" s="92"/>
      <c r="O35" s="92"/>
      <c r="P35" s="92"/>
    </row>
    <row r="36" spans="1:16" ht="21" hidden="1" customHeight="1" x14ac:dyDescent="0.2">
      <c r="B36" s="155" t="s">
        <v>424</v>
      </c>
      <c r="C36" s="150"/>
      <c r="D36" s="150"/>
      <c r="F36" s="92"/>
      <c r="H36" s="92"/>
      <c r="J36" s="92"/>
      <c r="L36" s="92"/>
      <c r="N36" s="92"/>
      <c r="O36" s="92"/>
      <c r="P36" s="92"/>
    </row>
    <row r="37" spans="1:16" ht="21" customHeight="1" x14ac:dyDescent="0.2">
      <c r="B37" s="150"/>
      <c r="C37" s="150"/>
      <c r="F37" s="150"/>
      <c r="M37" s="150"/>
      <c r="P37" s="150"/>
    </row>
    <row r="38" spans="1:16" ht="21" customHeight="1" x14ac:dyDescent="0.2">
      <c r="B38" s="150"/>
      <c r="C38" s="150"/>
      <c r="M38" s="150"/>
      <c r="P38" s="150"/>
    </row>
    <row r="39" spans="1:16" ht="21" customHeight="1" x14ac:dyDescent="0.2">
      <c r="B39" s="150"/>
      <c r="C39" s="150"/>
      <c r="M39" s="150"/>
      <c r="P39" s="150"/>
    </row>
    <row r="40" spans="1:16" ht="21" customHeight="1" x14ac:dyDescent="0.2">
      <c r="C40" s="101"/>
      <c r="D40" s="101"/>
      <c r="E40" s="101"/>
      <c r="F40" s="101"/>
      <c r="G40" s="101"/>
      <c r="H40" s="101"/>
      <c r="I40" s="101"/>
      <c r="J40" s="101"/>
      <c r="K40" s="101"/>
      <c r="L40" s="101"/>
      <c r="M40" s="101"/>
      <c r="N40" s="101"/>
      <c r="P40" s="150"/>
    </row>
    <row r="41" spans="1:16" ht="21" customHeight="1" x14ac:dyDescent="0.2">
      <c r="B41" s="150"/>
      <c r="C41" s="101"/>
      <c r="D41" s="101"/>
      <c r="E41" s="101"/>
      <c r="F41" s="101"/>
      <c r="G41" s="101"/>
      <c r="H41" s="101"/>
      <c r="I41" s="101"/>
      <c r="J41" s="101"/>
      <c r="K41" s="101"/>
      <c r="L41" s="101"/>
      <c r="M41" s="101"/>
      <c r="N41" s="101"/>
      <c r="P41" s="150"/>
    </row>
    <row r="42" spans="1:16" ht="21" customHeight="1" x14ac:dyDescent="0.2">
      <c r="B42" s="150"/>
      <c r="C42" s="101"/>
      <c r="D42" s="101"/>
      <c r="E42" s="101"/>
      <c r="F42" s="101"/>
      <c r="G42" s="101"/>
      <c r="H42" s="101"/>
      <c r="I42" s="101"/>
      <c r="J42" s="101"/>
      <c r="K42" s="101"/>
      <c r="L42" s="101"/>
      <c r="M42" s="101"/>
      <c r="N42" s="101"/>
      <c r="P42" s="92"/>
    </row>
    <row r="43" spans="1:16" ht="21" customHeight="1" x14ac:dyDescent="0.2">
      <c r="C43" s="101"/>
      <c r="D43" s="101"/>
      <c r="E43" s="101"/>
      <c r="F43" s="101"/>
      <c r="G43" s="101"/>
      <c r="H43" s="101"/>
      <c r="I43" s="101"/>
      <c r="J43" s="101"/>
      <c r="K43" s="101"/>
      <c r="L43" s="101"/>
      <c r="M43" s="101"/>
      <c r="N43" s="101"/>
    </row>
    <row r="44" spans="1:16" ht="21" customHeight="1" x14ac:dyDescent="0.2">
      <c r="C44" s="101"/>
      <c r="D44" s="101"/>
      <c r="E44" s="101"/>
      <c r="F44" s="101"/>
      <c r="G44" s="101"/>
      <c r="H44" s="101"/>
      <c r="I44" s="101"/>
      <c r="J44" s="101"/>
      <c r="K44" s="101"/>
      <c r="L44" s="101"/>
      <c r="M44" s="101"/>
      <c r="N44" s="101"/>
    </row>
    <row r="45" spans="1:16" ht="21" customHeight="1" x14ac:dyDescent="0.2">
      <c r="C45" s="101"/>
      <c r="D45" s="101"/>
      <c r="E45" s="101"/>
      <c r="F45" s="101"/>
      <c r="G45" s="101"/>
      <c r="H45" s="101"/>
      <c r="I45" s="101"/>
      <c r="J45" s="101"/>
      <c r="K45" s="101"/>
      <c r="L45" s="101"/>
      <c r="M45" s="101"/>
      <c r="N45" s="101"/>
    </row>
    <row r="46" spans="1:16" ht="21" customHeight="1" x14ac:dyDescent="0.2">
      <c r="C46" s="101"/>
      <c r="D46" s="101"/>
      <c r="E46" s="101"/>
      <c r="F46" s="101"/>
      <c r="G46" s="101"/>
      <c r="H46" s="101"/>
      <c r="I46" s="101"/>
      <c r="J46" s="101"/>
      <c r="K46" s="101"/>
      <c r="L46" s="101"/>
      <c r="M46" s="101"/>
      <c r="N46" s="101"/>
    </row>
    <row r="47" spans="1:16" ht="21" customHeight="1" x14ac:dyDescent="0.2">
      <c r="C47" s="101"/>
      <c r="D47" s="101"/>
      <c r="E47" s="101"/>
      <c r="F47" s="101"/>
      <c r="G47" s="101"/>
      <c r="H47" s="101"/>
      <c r="I47" s="101"/>
      <c r="J47" s="101"/>
      <c r="K47" s="101"/>
      <c r="L47" s="101"/>
      <c r="M47" s="101"/>
      <c r="N47" s="101"/>
    </row>
  </sheetData>
  <mergeCells count="209">
    <mergeCell ref="B35:H35"/>
    <mergeCell ref="C32:D32"/>
    <mergeCell ref="E32:F32"/>
    <mergeCell ref="G32:H32"/>
    <mergeCell ref="I32:J32"/>
    <mergeCell ref="K32:L32"/>
    <mergeCell ref="M32:N32"/>
    <mergeCell ref="A30:A32"/>
    <mergeCell ref="C30:D30"/>
    <mergeCell ref="E30:F30"/>
    <mergeCell ref="G30:H30"/>
    <mergeCell ref="I30:J30"/>
    <mergeCell ref="K30:L30"/>
    <mergeCell ref="M30:N30"/>
    <mergeCell ref="O30:P30"/>
    <mergeCell ref="C31:D31"/>
    <mergeCell ref="E31:F31"/>
    <mergeCell ref="G31:H31"/>
    <mergeCell ref="I31:J31"/>
    <mergeCell ref="K31:L31"/>
    <mergeCell ref="M31:N31"/>
    <mergeCell ref="O31:P31"/>
    <mergeCell ref="O32:P32"/>
    <mergeCell ref="A27:A29"/>
    <mergeCell ref="C27:D27"/>
    <mergeCell ref="E27:F27"/>
    <mergeCell ref="G27:H27"/>
    <mergeCell ref="I27:J27"/>
    <mergeCell ref="K27:L27"/>
    <mergeCell ref="M27:N27"/>
    <mergeCell ref="O27:P27"/>
    <mergeCell ref="C28:D28"/>
    <mergeCell ref="E28:F28"/>
    <mergeCell ref="G28:H28"/>
    <mergeCell ref="I28:J28"/>
    <mergeCell ref="K28:L28"/>
    <mergeCell ref="M28:N28"/>
    <mergeCell ref="O28:P28"/>
    <mergeCell ref="C29:D29"/>
    <mergeCell ref="E29:F29"/>
    <mergeCell ref="G29:H29"/>
    <mergeCell ref="I29:J29"/>
    <mergeCell ref="K29:L29"/>
    <mergeCell ref="M29:N29"/>
    <mergeCell ref="O29:P29"/>
    <mergeCell ref="A24:A26"/>
    <mergeCell ref="C24:D24"/>
    <mergeCell ref="E24:F24"/>
    <mergeCell ref="G24:H24"/>
    <mergeCell ref="I24:J24"/>
    <mergeCell ref="K24:L24"/>
    <mergeCell ref="M24:N24"/>
    <mergeCell ref="O24:P24"/>
    <mergeCell ref="C25:D25"/>
    <mergeCell ref="E25:F25"/>
    <mergeCell ref="G25:H25"/>
    <mergeCell ref="I25:J25"/>
    <mergeCell ref="K25:L25"/>
    <mergeCell ref="M25:N25"/>
    <mergeCell ref="O25:P25"/>
    <mergeCell ref="C26:D26"/>
    <mergeCell ref="E26:F26"/>
    <mergeCell ref="G26:H26"/>
    <mergeCell ref="I26:J26"/>
    <mergeCell ref="K26:L26"/>
    <mergeCell ref="M26:N26"/>
    <mergeCell ref="O26:P26"/>
    <mergeCell ref="A21:A23"/>
    <mergeCell ref="C21:D21"/>
    <mergeCell ref="E21:F21"/>
    <mergeCell ref="G21:H21"/>
    <mergeCell ref="I21:J21"/>
    <mergeCell ref="K21:L21"/>
    <mergeCell ref="M21:N21"/>
    <mergeCell ref="O21:P21"/>
    <mergeCell ref="C22:D22"/>
    <mergeCell ref="E22:F22"/>
    <mergeCell ref="G22:H22"/>
    <mergeCell ref="I22:J22"/>
    <mergeCell ref="K22:L22"/>
    <mergeCell ref="M22:N22"/>
    <mergeCell ref="O22:P22"/>
    <mergeCell ref="C23:D23"/>
    <mergeCell ref="E23:F23"/>
    <mergeCell ref="G23:H23"/>
    <mergeCell ref="I23:J23"/>
    <mergeCell ref="K23:L23"/>
    <mergeCell ref="M23:N23"/>
    <mergeCell ref="O23:P23"/>
    <mergeCell ref="A18:A20"/>
    <mergeCell ref="C18:D18"/>
    <mergeCell ref="E18:F18"/>
    <mergeCell ref="G18:H18"/>
    <mergeCell ref="I18:J18"/>
    <mergeCell ref="K18:L18"/>
    <mergeCell ref="M18:N18"/>
    <mergeCell ref="O18:P18"/>
    <mergeCell ref="C19:D19"/>
    <mergeCell ref="E19:F19"/>
    <mergeCell ref="G19:H19"/>
    <mergeCell ref="I19:J19"/>
    <mergeCell ref="K19:L19"/>
    <mergeCell ref="M19:N19"/>
    <mergeCell ref="O19:P19"/>
    <mergeCell ref="C20:D20"/>
    <mergeCell ref="E20:F20"/>
    <mergeCell ref="G20:H20"/>
    <mergeCell ref="I20:J20"/>
    <mergeCell ref="K20:L20"/>
    <mergeCell ref="M20:N20"/>
    <mergeCell ref="O20:P20"/>
    <mergeCell ref="A15:A17"/>
    <mergeCell ref="C15:D15"/>
    <mergeCell ref="E15:F15"/>
    <mergeCell ref="G15:H15"/>
    <mergeCell ref="I15:J15"/>
    <mergeCell ref="K15:L15"/>
    <mergeCell ref="M15:N15"/>
    <mergeCell ref="O15:P15"/>
    <mergeCell ref="C16:D16"/>
    <mergeCell ref="E16:F16"/>
    <mergeCell ref="G16:H16"/>
    <mergeCell ref="I16:J16"/>
    <mergeCell ref="K16:L16"/>
    <mergeCell ref="M16:N16"/>
    <mergeCell ref="O16:P16"/>
    <mergeCell ref="C17:D17"/>
    <mergeCell ref="E17:F17"/>
    <mergeCell ref="G17:H17"/>
    <mergeCell ref="I17:J17"/>
    <mergeCell ref="K17:L17"/>
    <mergeCell ref="M17:N17"/>
    <mergeCell ref="O17:P17"/>
    <mergeCell ref="A12:A14"/>
    <mergeCell ref="C12:D12"/>
    <mergeCell ref="E12:F12"/>
    <mergeCell ref="G12:H12"/>
    <mergeCell ref="I12:J12"/>
    <mergeCell ref="K12:L12"/>
    <mergeCell ref="M12:N12"/>
    <mergeCell ref="O12:P12"/>
    <mergeCell ref="C13:D13"/>
    <mergeCell ref="E13:F13"/>
    <mergeCell ref="G13:H13"/>
    <mergeCell ref="I13:J13"/>
    <mergeCell ref="K13:L13"/>
    <mergeCell ref="M13:N13"/>
    <mergeCell ref="O13:P13"/>
    <mergeCell ref="C14:D14"/>
    <mergeCell ref="E14:F14"/>
    <mergeCell ref="G14:H14"/>
    <mergeCell ref="I14:J14"/>
    <mergeCell ref="K14:L14"/>
    <mergeCell ref="M14:N14"/>
    <mergeCell ref="O14:P14"/>
    <mergeCell ref="A9:A11"/>
    <mergeCell ref="C9:D9"/>
    <mergeCell ref="E9:F9"/>
    <mergeCell ref="G9:H9"/>
    <mergeCell ref="I9:J9"/>
    <mergeCell ref="K9:L9"/>
    <mergeCell ref="M9:N9"/>
    <mergeCell ref="O9:P9"/>
    <mergeCell ref="C10:D10"/>
    <mergeCell ref="E10:F10"/>
    <mergeCell ref="G10:H10"/>
    <mergeCell ref="I10:J10"/>
    <mergeCell ref="K10:L10"/>
    <mergeCell ref="M10:N10"/>
    <mergeCell ref="O10:P10"/>
    <mergeCell ref="C11:D11"/>
    <mergeCell ref="E11:F11"/>
    <mergeCell ref="G11:H11"/>
    <mergeCell ref="I11:J11"/>
    <mergeCell ref="K11:L11"/>
    <mergeCell ref="M11:N11"/>
    <mergeCell ref="O11:P11"/>
    <mergeCell ref="Q4:S4"/>
    <mergeCell ref="A6:A8"/>
    <mergeCell ref="C6:D6"/>
    <mergeCell ref="E6:F6"/>
    <mergeCell ref="G6:H6"/>
    <mergeCell ref="I6:J6"/>
    <mergeCell ref="K6:L6"/>
    <mergeCell ref="M6:N6"/>
    <mergeCell ref="O6:P6"/>
    <mergeCell ref="C7:D7"/>
    <mergeCell ref="E7:F7"/>
    <mergeCell ref="G7:H7"/>
    <mergeCell ref="I7:J7"/>
    <mergeCell ref="K7:L7"/>
    <mergeCell ref="M7:N7"/>
    <mergeCell ref="O7:P7"/>
    <mergeCell ref="C8:D8"/>
    <mergeCell ref="E8:F8"/>
    <mergeCell ref="G8:H8"/>
    <mergeCell ref="I8:J8"/>
    <mergeCell ref="K8:L8"/>
    <mergeCell ref="M8:N8"/>
    <mergeCell ref="O8:P8"/>
    <mergeCell ref="A2:B2"/>
    <mergeCell ref="C2:D2"/>
    <mergeCell ref="E2:F2"/>
    <mergeCell ref="G2:H2"/>
    <mergeCell ref="I2:J2"/>
    <mergeCell ref="K2:L2"/>
    <mergeCell ref="M2:N2"/>
    <mergeCell ref="O2:P2"/>
    <mergeCell ref="A3:A5"/>
  </mergeCells>
  <phoneticPr fontId="1"/>
  <pageMargins left="0.98425196850393704" right="0.78740157480314965" top="0.99" bottom="0.59055118110236227" header="0.51181102362204722" footer="0.51181102362204722"/>
  <pageSetup paperSize="9" scale="80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51"/>
  <sheetViews>
    <sheetView showGridLines="0" view="pageBreakPreview" zoomScale="70" zoomScaleNormal="55" zoomScaleSheetLayoutView="70" workbookViewId="0">
      <selection activeCell="B7" sqref="B7"/>
    </sheetView>
  </sheetViews>
  <sheetFormatPr defaultColWidth="10.109375" defaultRowHeight="21" customHeight="1" x14ac:dyDescent="0.2"/>
  <cols>
    <col min="1" max="1" width="12.44140625" style="2" customWidth="1"/>
    <col min="2" max="2" width="6.88671875" style="2" customWidth="1"/>
    <col min="3" max="3" width="8.21875" style="2" customWidth="1"/>
    <col min="4" max="19" width="6.33203125" style="2" customWidth="1"/>
    <col min="20" max="20" width="7.109375" style="2" hidden="1" customWidth="1"/>
    <col min="21" max="24" width="10.109375" style="2" hidden="1" customWidth="1"/>
    <col min="25" max="16384" width="10.109375" style="2"/>
  </cols>
  <sheetData>
    <row r="1" spans="1:35" ht="21" customHeight="1" x14ac:dyDescent="0.2">
      <c r="A1" s="156" t="s">
        <v>231</v>
      </c>
      <c r="B1" s="156"/>
      <c r="C1" s="156"/>
      <c r="D1" s="156"/>
      <c r="E1" s="156"/>
      <c r="F1" s="156"/>
      <c r="G1" s="156"/>
      <c r="H1" s="156"/>
      <c r="I1" s="156"/>
      <c r="J1" s="156"/>
      <c r="K1" s="156"/>
      <c r="L1" s="156"/>
      <c r="M1" s="156"/>
      <c r="N1" s="156"/>
      <c r="O1" s="156"/>
      <c r="P1" s="156"/>
      <c r="Q1" s="156"/>
      <c r="R1" s="156"/>
      <c r="S1" s="156"/>
      <c r="T1" s="156"/>
      <c r="U1" s="156"/>
    </row>
    <row r="2" spans="1:35" ht="21" customHeight="1" x14ac:dyDescent="0.2">
      <c r="A2" s="156" t="s">
        <v>232</v>
      </c>
      <c r="B2" s="156"/>
      <c r="C2" s="156"/>
      <c r="D2" s="156"/>
      <c r="E2" s="156"/>
      <c r="F2" s="156"/>
      <c r="G2" s="156"/>
      <c r="H2" s="156"/>
      <c r="I2" s="156"/>
      <c r="J2" s="156"/>
      <c r="K2" s="156"/>
      <c r="L2" s="156"/>
      <c r="M2" s="156"/>
      <c r="N2" s="156"/>
      <c r="O2" s="156"/>
      <c r="P2" s="156"/>
      <c r="Q2" s="156"/>
      <c r="R2" s="156"/>
      <c r="S2" s="157" t="s">
        <v>185</v>
      </c>
      <c r="T2" s="157"/>
    </row>
    <row r="3" spans="1:35" ht="90.75" customHeight="1" x14ac:dyDescent="0.2">
      <c r="A3" s="158" t="s">
        <v>105</v>
      </c>
      <c r="B3" s="583" t="s">
        <v>148</v>
      </c>
      <c r="C3" s="583"/>
      <c r="D3" s="584" t="s">
        <v>233</v>
      </c>
      <c r="E3" s="585"/>
      <c r="F3" s="592" t="s">
        <v>213</v>
      </c>
      <c r="G3" s="587"/>
      <c r="H3" s="588" t="s">
        <v>234</v>
      </c>
      <c r="I3" s="588"/>
      <c r="J3" s="589" t="s">
        <v>235</v>
      </c>
      <c r="K3" s="590"/>
      <c r="L3" s="584" t="s">
        <v>236</v>
      </c>
      <c r="M3" s="585"/>
      <c r="N3" s="589" t="s">
        <v>237</v>
      </c>
      <c r="O3" s="590"/>
      <c r="P3" s="584" t="s">
        <v>238</v>
      </c>
      <c r="Q3" s="585"/>
      <c r="R3" s="593" t="s">
        <v>159</v>
      </c>
      <c r="S3" s="575"/>
      <c r="T3" s="159"/>
      <c r="U3" s="160"/>
      <c r="V3" s="160"/>
      <c r="W3" s="160"/>
      <c r="X3" s="160"/>
      <c r="Y3" s="160"/>
      <c r="Z3" s="591"/>
      <c r="AA3" s="591"/>
      <c r="AB3" s="591"/>
      <c r="AC3" s="591"/>
      <c r="AD3" s="582"/>
      <c r="AE3" s="582"/>
    </row>
    <row r="4" spans="1:35" ht="37.5" customHeight="1" x14ac:dyDescent="0.2">
      <c r="A4" s="161" t="s">
        <v>163</v>
      </c>
      <c r="B4" s="162">
        <f>SUM(B5:B15)</f>
        <v>1721</v>
      </c>
      <c r="C4" s="163">
        <f t="shared" ref="C4:C15" si="0">E4+G4+I4+K4+M4+O4+Q4+S4</f>
        <v>875</v>
      </c>
      <c r="D4" s="164">
        <f t="shared" ref="D4:S4" si="1">SUM(D5:D15)</f>
        <v>262</v>
      </c>
      <c r="E4" s="165">
        <f t="shared" si="1"/>
        <v>97</v>
      </c>
      <c r="F4" s="166">
        <f t="shared" si="1"/>
        <v>273</v>
      </c>
      <c r="G4" s="165">
        <f t="shared" si="1"/>
        <v>88</v>
      </c>
      <c r="H4" s="166">
        <f t="shared" si="1"/>
        <v>52</v>
      </c>
      <c r="I4" s="165">
        <f t="shared" si="1"/>
        <v>8</v>
      </c>
      <c r="J4" s="166">
        <f t="shared" si="1"/>
        <v>17</v>
      </c>
      <c r="K4" s="165">
        <f t="shared" si="1"/>
        <v>0</v>
      </c>
      <c r="L4" s="166">
        <f t="shared" si="1"/>
        <v>58</v>
      </c>
      <c r="M4" s="165">
        <f t="shared" si="1"/>
        <v>16</v>
      </c>
      <c r="N4" s="166">
        <f t="shared" si="1"/>
        <v>352</v>
      </c>
      <c r="O4" s="165">
        <f t="shared" si="1"/>
        <v>216</v>
      </c>
      <c r="P4" s="166">
        <f t="shared" si="1"/>
        <v>436</v>
      </c>
      <c r="Q4" s="165">
        <f t="shared" si="1"/>
        <v>347</v>
      </c>
      <c r="R4" s="166">
        <f t="shared" si="1"/>
        <v>271</v>
      </c>
      <c r="S4" s="163">
        <f t="shared" si="1"/>
        <v>103</v>
      </c>
      <c r="T4" s="167">
        <f>D4+F4+H4+J4+L4+N4+P4+R4</f>
        <v>1721</v>
      </c>
      <c r="U4" s="168" t="s">
        <v>116</v>
      </c>
      <c r="V4" s="168" t="s">
        <v>117</v>
      </c>
      <c r="W4" s="168" t="s">
        <v>118</v>
      </c>
      <c r="X4" s="168" t="s">
        <v>119</v>
      </c>
      <c r="Z4" s="2" t="s">
        <v>390</v>
      </c>
      <c r="AA4" s="2" t="s">
        <v>391</v>
      </c>
      <c r="AB4" s="2" t="s">
        <v>392</v>
      </c>
      <c r="AC4" s="2" t="s">
        <v>122</v>
      </c>
      <c r="AF4" s="2" t="s">
        <v>390</v>
      </c>
      <c r="AG4" s="2" t="s">
        <v>393</v>
      </c>
      <c r="AH4" s="2" t="s">
        <v>394</v>
      </c>
      <c r="AI4" s="2" t="s">
        <v>122</v>
      </c>
    </row>
    <row r="5" spans="1:35" ht="37.5" customHeight="1" x14ac:dyDescent="0.2">
      <c r="A5" s="169" t="s">
        <v>193</v>
      </c>
      <c r="B5" s="170">
        <f t="shared" ref="B5:B15" si="2">D5+F5+H5+J5+L5+N5+P5+R5</f>
        <v>129</v>
      </c>
      <c r="C5" s="171">
        <f t="shared" si="0"/>
        <v>84</v>
      </c>
      <c r="D5" s="272">
        <v>10</v>
      </c>
      <c r="E5" s="273">
        <v>7</v>
      </c>
      <c r="F5" s="274">
        <v>35</v>
      </c>
      <c r="G5" s="273">
        <v>15</v>
      </c>
      <c r="H5" s="274">
        <v>0</v>
      </c>
      <c r="I5" s="273">
        <v>0</v>
      </c>
      <c r="J5" s="274">
        <v>0</v>
      </c>
      <c r="K5" s="273">
        <v>0</v>
      </c>
      <c r="L5" s="274">
        <v>2</v>
      </c>
      <c r="M5" s="273">
        <v>2</v>
      </c>
      <c r="N5" s="274">
        <v>27</v>
      </c>
      <c r="O5" s="273">
        <v>15</v>
      </c>
      <c r="P5" s="274">
        <v>41</v>
      </c>
      <c r="Q5" s="273">
        <v>35</v>
      </c>
      <c r="R5" s="275">
        <v>14</v>
      </c>
      <c r="S5" s="276">
        <v>10</v>
      </c>
      <c r="T5" s="172"/>
      <c r="U5" s="122">
        <v>5</v>
      </c>
      <c r="V5" s="122">
        <v>3</v>
      </c>
      <c r="W5" s="122">
        <v>6</v>
      </c>
      <c r="X5" s="122">
        <v>2</v>
      </c>
      <c r="Z5" s="2" t="s">
        <v>395</v>
      </c>
      <c r="AA5" s="2">
        <v>0</v>
      </c>
      <c r="AB5" s="2">
        <v>14</v>
      </c>
      <c r="AC5" s="2">
        <f>SUM(AA5:AB5)</f>
        <v>14</v>
      </c>
      <c r="AF5" s="2" t="s">
        <v>395</v>
      </c>
      <c r="AH5" s="2">
        <v>10</v>
      </c>
      <c r="AI5" s="2">
        <f>SUM(AG5:AH5)</f>
        <v>10</v>
      </c>
    </row>
    <row r="6" spans="1:35" ht="37.5" customHeight="1" x14ac:dyDescent="0.2">
      <c r="A6" s="169" t="s">
        <v>173</v>
      </c>
      <c r="B6" s="170">
        <f t="shared" si="2"/>
        <v>119</v>
      </c>
      <c r="C6" s="171">
        <f t="shared" si="0"/>
        <v>65</v>
      </c>
      <c r="D6" s="170">
        <v>4</v>
      </c>
      <c r="E6" s="277">
        <v>0</v>
      </c>
      <c r="F6" s="278">
        <v>26</v>
      </c>
      <c r="G6" s="277">
        <v>10</v>
      </c>
      <c r="H6" s="278">
        <v>5</v>
      </c>
      <c r="I6" s="277">
        <v>1</v>
      </c>
      <c r="J6" s="278">
        <v>0</v>
      </c>
      <c r="K6" s="277">
        <v>0</v>
      </c>
      <c r="L6" s="278">
        <v>0</v>
      </c>
      <c r="M6" s="277">
        <v>0</v>
      </c>
      <c r="N6" s="278">
        <v>37</v>
      </c>
      <c r="O6" s="277">
        <v>23</v>
      </c>
      <c r="P6" s="278">
        <v>31</v>
      </c>
      <c r="Q6" s="277">
        <v>23</v>
      </c>
      <c r="R6" s="279">
        <v>16</v>
      </c>
      <c r="S6" s="171">
        <v>8</v>
      </c>
      <c r="T6" s="172"/>
      <c r="U6" s="122">
        <v>1</v>
      </c>
      <c r="V6" s="122">
        <v>0</v>
      </c>
      <c r="W6" s="122">
        <v>8</v>
      </c>
      <c r="X6" s="122">
        <v>3</v>
      </c>
      <c r="Z6" s="2" t="s">
        <v>396</v>
      </c>
      <c r="AA6" s="2">
        <v>7</v>
      </c>
      <c r="AB6" s="2">
        <v>9</v>
      </c>
      <c r="AC6" s="2">
        <f t="shared" ref="AC6:AC15" si="3">SUM(AA6:AB6)</f>
        <v>16</v>
      </c>
      <c r="AF6" s="2" t="s">
        <v>396</v>
      </c>
      <c r="AG6" s="2">
        <v>4</v>
      </c>
      <c r="AH6" s="2">
        <v>4</v>
      </c>
      <c r="AI6" s="2">
        <f t="shared" ref="AI6:AI15" si="4">SUM(AG6:AH6)</f>
        <v>8</v>
      </c>
    </row>
    <row r="7" spans="1:35" ht="37.5" customHeight="1" x14ac:dyDescent="0.2">
      <c r="A7" s="169" t="s">
        <v>174</v>
      </c>
      <c r="B7" s="170">
        <f t="shared" si="2"/>
        <v>298</v>
      </c>
      <c r="C7" s="171">
        <f t="shared" si="0"/>
        <v>137</v>
      </c>
      <c r="D7" s="170">
        <v>53</v>
      </c>
      <c r="E7" s="277">
        <v>21</v>
      </c>
      <c r="F7" s="278">
        <v>30</v>
      </c>
      <c r="G7" s="277">
        <v>7</v>
      </c>
      <c r="H7" s="278">
        <v>14</v>
      </c>
      <c r="I7" s="277">
        <v>3</v>
      </c>
      <c r="J7" s="278">
        <v>9</v>
      </c>
      <c r="K7" s="277">
        <v>0</v>
      </c>
      <c r="L7" s="278">
        <v>20</v>
      </c>
      <c r="M7" s="277">
        <v>2</v>
      </c>
      <c r="N7" s="278">
        <v>53</v>
      </c>
      <c r="O7" s="277">
        <v>35</v>
      </c>
      <c r="P7" s="278">
        <v>68</v>
      </c>
      <c r="Q7" s="277">
        <v>53</v>
      </c>
      <c r="R7" s="279">
        <v>51</v>
      </c>
      <c r="S7" s="171">
        <v>16</v>
      </c>
      <c r="T7" s="172"/>
      <c r="U7" s="122">
        <v>15</v>
      </c>
      <c r="V7" s="122">
        <v>8</v>
      </c>
      <c r="W7" s="122">
        <v>14</v>
      </c>
      <c r="X7" s="122">
        <v>10</v>
      </c>
      <c r="Z7" s="2" t="s">
        <v>397</v>
      </c>
      <c r="AA7" s="2">
        <v>35</v>
      </c>
      <c r="AB7" s="2">
        <v>16</v>
      </c>
      <c r="AC7" s="2">
        <f t="shared" si="3"/>
        <v>51</v>
      </c>
      <c r="AF7" s="2" t="s">
        <v>397</v>
      </c>
      <c r="AG7" s="2">
        <v>7</v>
      </c>
      <c r="AH7" s="2">
        <v>9</v>
      </c>
      <c r="AI7" s="2">
        <f t="shared" si="4"/>
        <v>16</v>
      </c>
    </row>
    <row r="8" spans="1:35" ht="37.5" customHeight="1" x14ac:dyDescent="0.2">
      <c r="A8" s="169" t="s">
        <v>175</v>
      </c>
      <c r="B8" s="170">
        <f t="shared" si="2"/>
        <v>131</v>
      </c>
      <c r="C8" s="171">
        <f t="shared" si="0"/>
        <v>63</v>
      </c>
      <c r="D8" s="170">
        <v>17</v>
      </c>
      <c r="E8" s="277">
        <v>4</v>
      </c>
      <c r="F8" s="278">
        <v>9</v>
      </c>
      <c r="G8" s="277">
        <v>1</v>
      </c>
      <c r="H8" s="278">
        <v>16</v>
      </c>
      <c r="I8" s="277">
        <v>1</v>
      </c>
      <c r="J8" s="278">
        <v>1</v>
      </c>
      <c r="K8" s="277">
        <v>0</v>
      </c>
      <c r="L8" s="278">
        <v>1</v>
      </c>
      <c r="M8" s="277">
        <v>0</v>
      </c>
      <c r="N8" s="278">
        <v>23</v>
      </c>
      <c r="O8" s="277">
        <v>13</v>
      </c>
      <c r="P8" s="278">
        <v>43</v>
      </c>
      <c r="Q8" s="277">
        <v>38</v>
      </c>
      <c r="R8" s="279">
        <v>21</v>
      </c>
      <c r="S8" s="171">
        <v>6</v>
      </c>
      <c r="T8" s="172"/>
      <c r="U8" s="122">
        <v>8</v>
      </c>
      <c r="V8" s="122">
        <v>3</v>
      </c>
      <c r="W8" s="122">
        <v>14</v>
      </c>
      <c r="X8" s="122">
        <v>12</v>
      </c>
      <c r="Z8" s="2" t="s">
        <v>398</v>
      </c>
      <c r="AA8" s="2">
        <v>10</v>
      </c>
      <c r="AB8" s="2">
        <v>11</v>
      </c>
      <c r="AC8" s="2">
        <f t="shared" si="3"/>
        <v>21</v>
      </c>
      <c r="AF8" s="2" t="s">
        <v>398</v>
      </c>
      <c r="AH8" s="2">
        <v>6</v>
      </c>
      <c r="AI8" s="2">
        <f t="shared" si="4"/>
        <v>6</v>
      </c>
    </row>
    <row r="9" spans="1:35" ht="37.5" customHeight="1" x14ac:dyDescent="0.2">
      <c r="A9" s="169" t="s">
        <v>176</v>
      </c>
      <c r="B9" s="170">
        <f t="shared" si="2"/>
        <v>182</v>
      </c>
      <c r="C9" s="171">
        <f t="shared" si="0"/>
        <v>98</v>
      </c>
      <c r="D9" s="170">
        <v>15</v>
      </c>
      <c r="E9" s="277">
        <v>6</v>
      </c>
      <c r="F9" s="278">
        <v>38</v>
      </c>
      <c r="G9" s="277">
        <v>11</v>
      </c>
      <c r="H9" s="278">
        <v>1</v>
      </c>
      <c r="I9" s="277">
        <v>0</v>
      </c>
      <c r="J9" s="278">
        <v>2</v>
      </c>
      <c r="K9" s="277">
        <v>0</v>
      </c>
      <c r="L9" s="278">
        <v>6</v>
      </c>
      <c r="M9" s="277">
        <v>3</v>
      </c>
      <c r="N9" s="278">
        <v>40</v>
      </c>
      <c r="O9" s="277">
        <v>27</v>
      </c>
      <c r="P9" s="278">
        <v>60</v>
      </c>
      <c r="Q9" s="277">
        <v>45</v>
      </c>
      <c r="R9" s="279">
        <v>20</v>
      </c>
      <c r="S9" s="171">
        <v>6</v>
      </c>
      <c r="T9" s="172"/>
      <c r="U9" s="122">
        <v>15</v>
      </c>
      <c r="V9" s="122">
        <v>2</v>
      </c>
      <c r="W9" s="122">
        <v>14</v>
      </c>
      <c r="X9" s="122">
        <v>8</v>
      </c>
      <c r="Z9" s="2" t="s">
        <v>399</v>
      </c>
      <c r="AA9" s="2">
        <v>13</v>
      </c>
      <c r="AB9" s="2">
        <v>7</v>
      </c>
      <c r="AC9" s="2">
        <f t="shared" si="3"/>
        <v>20</v>
      </c>
      <c r="AF9" s="2" t="s">
        <v>399</v>
      </c>
      <c r="AH9" s="2">
        <v>6</v>
      </c>
      <c r="AI9" s="2">
        <f t="shared" si="4"/>
        <v>6</v>
      </c>
    </row>
    <row r="10" spans="1:35" ht="37.5" customHeight="1" x14ac:dyDescent="0.2">
      <c r="A10" s="169" t="s">
        <v>177</v>
      </c>
      <c r="B10" s="170">
        <f t="shared" si="2"/>
        <v>184</v>
      </c>
      <c r="C10" s="171">
        <f t="shared" si="0"/>
        <v>96</v>
      </c>
      <c r="D10" s="170">
        <v>10</v>
      </c>
      <c r="E10" s="277">
        <v>4</v>
      </c>
      <c r="F10" s="278">
        <v>20</v>
      </c>
      <c r="G10" s="277">
        <v>6</v>
      </c>
      <c r="H10" s="278">
        <v>0</v>
      </c>
      <c r="I10" s="277">
        <v>0</v>
      </c>
      <c r="J10" s="278">
        <v>1</v>
      </c>
      <c r="K10" s="277">
        <v>0</v>
      </c>
      <c r="L10" s="278">
        <v>2</v>
      </c>
      <c r="M10" s="277">
        <v>2</v>
      </c>
      <c r="N10" s="278">
        <v>56</v>
      </c>
      <c r="O10" s="277">
        <v>29</v>
      </c>
      <c r="P10" s="278">
        <v>61</v>
      </c>
      <c r="Q10" s="277">
        <v>50</v>
      </c>
      <c r="R10" s="279">
        <v>34</v>
      </c>
      <c r="S10" s="171">
        <v>5</v>
      </c>
      <c r="T10" s="172"/>
      <c r="U10" s="122">
        <v>12</v>
      </c>
      <c r="V10" s="122">
        <v>1</v>
      </c>
      <c r="W10" s="122">
        <v>7</v>
      </c>
      <c r="X10" s="122">
        <v>2</v>
      </c>
      <c r="Z10" s="2" t="s">
        <v>400</v>
      </c>
      <c r="AA10" s="2">
        <v>14</v>
      </c>
      <c r="AB10" s="2">
        <v>20</v>
      </c>
      <c r="AC10" s="2">
        <f t="shared" si="3"/>
        <v>34</v>
      </c>
      <c r="AF10" s="2" t="s">
        <v>400</v>
      </c>
      <c r="AH10" s="2">
        <v>5</v>
      </c>
      <c r="AI10" s="2">
        <f t="shared" si="4"/>
        <v>5</v>
      </c>
    </row>
    <row r="11" spans="1:35" ht="37.5" customHeight="1" x14ac:dyDescent="0.2">
      <c r="A11" s="169" t="s">
        <v>178</v>
      </c>
      <c r="B11" s="170">
        <f t="shared" si="2"/>
        <v>188</v>
      </c>
      <c r="C11" s="171">
        <f t="shared" si="0"/>
        <v>99</v>
      </c>
      <c r="D11" s="170">
        <v>24</v>
      </c>
      <c r="E11" s="277">
        <v>13</v>
      </c>
      <c r="F11" s="278">
        <v>43</v>
      </c>
      <c r="G11" s="277">
        <v>14</v>
      </c>
      <c r="H11" s="278">
        <v>1</v>
      </c>
      <c r="I11" s="277">
        <v>1</v>
      </c>
      <c r="J11" s="278">
        <v>2</v>
      </c>
      <c r="K11" s="277">
        <v>0</v>
      </c>
      <c r="L11" s="278">
        <v>2</v>
      </c>
      <c r="M11" s="277">
        <v>0</v>
      </c>
      <c r="N11" s="278">
        <v>36</v>
      </c>
      <c r="O11" s="277">
        <v>19</v>
      </c>
      <c r="P11" s="278">
        <v>54</v>
      </c>
      <c r="Q11" s="277">
        <v>41</v>
      </c>
      <c r="R11" s="279">
        <v>26</v>
      </c>
      <c r="S11" s="171">
        <v>11</v>
      </c>
      <c r="T11" s="172"/>
      <c r="U11" s="122">
        <v>13</v>
      </c>
      <c r="V11" s="122">
        <v>5</v>
      </c>
      <c r="W11" s="122">
        <v>15</v>
      </c>
      <c r="X11" s="122">
        <v>7</v>
      </c>
      <c r="Z11" s="2" t="s">
        <v>401</v>
      </c>
      <c r="AA11" s="2">
        <v>10</v>
      </c>
      <c r="AB11" s="2">
        <v>16</v>
      </c>
      <c r="AC11" s="2">
        <f t="shared" si="3"/>
        <v>26</v>
      </c>
      <c r="AF11" s="2" t="s">
        <v>401</v>
      </c>
      <c r="AG11" s="2">
        <v>5</v>
      </c>
      <c r="AH11" s="2">
        <v>6</v>
      </c>
      <c r="AI11" s="2">
        <f t="shared" si="4"/>
        <v>11</v>
      </c>
    </row>
    <row r="12" spans="1:35" ht="37.5" customHeight="1" x14ac:dyDescent="0.2">
      <c r="A12" s="169" t="s">
        <v>179</v>
      </c>
      <c r="B12" s="170">
        <f t="shared" si="2"/>
        <v>143</v>
      </c>
      <c r="C12" s="171">
        <f t="shared" si="0"/>
        <v>76</v>
      </c>
      <c r="D12" s="170">
        <v>50</v>
      </c>
      <c r="E12" s="277">
        <v>18</v>
      </c>
      <c r="F12" s="278">
        <v>33</v>
      </c>
      <c r="G12" s="277">
        <v>14</v>
      </c>
      <c r="H12" s="278">
        <v>3</v>
      </c>
      <c r="I12" s="277">
        <v>0</v>
      </c>
      <c r="J12" s="278">
        <v>1</v>
      </c>
      <c r="K12" s="277">
        <v>0</v>
      </c>
      <c r="L12" s="278">
        <v>0</v>
      </c>
      <c r="M12" s="277">
        <v>0</v>
      </c>
      <c r="N12" s="278">
        <v>20</v>
      </c>
      <c r="O12" s="277">
        <v>17</v>
      </c>
      <c r="P12" s="278">
        <v>25</v>
      </c>
      <c r="Q12" s="277">
        <v>21</v>
      </c>
      <c r="R12" s="279">
        <v>11</v>
      </c>
      <c r="S12" s="171">
        <v>6</v>
      </c>
      <c r="T12" s="172"/>
      <c r="U12" s="122">
        <v>2</v>
      </c>
      <c r="V12" s="122">
        <v>1</v>
      </c>
      <c r="W12" s="122">
        <v>7</v>
      </c>
      <c r="X12" s="122">
        <v>4</v>
      </c>
      <c r="Z12" s="2" t="s">
        <v>402</v>
      </c>
      <c r="AA12" s="2">
        <v>7</v>
      </c>
      <c r="AB12" s="2">
        <v>4</v>
      </c>
      <c r="AC12" s="2">
        <f t="shared" si="3"/>
        <v>11</v>
      </c>
      <c r="AF12" s="2" t="s">
        <v>402</v>
      </c>
      <c r="AG12" s="2">
        <v>3</v>
      </c>
      <c r="AH12" s="2">
        <v>3</v>
      </c>
      <c r="AI12" s="2">
        <f t="shared" si="4"/>
        <v>6</v>
      </c>
    </row>
    <row r="13" spans="1:35" ht="37.5" customHeight="1" x14ac:dyDescent="0.2">
      <c r="A13" s="169" t="s">
        <v>180</v>
      </c>
      <c r="B13" s="170">
        <f t="shared" si="2"/>
        <v>77</v>
      </c>
      <c r="C13" s="171">
        <f t="shared" si="0"/>
        <v>40</v>
      </c>
      <c r="D13" s="170">
        <v>23</v>
      </c>
      <c r="E13" s="277">
        <v>7</v>
      </c>
      <c r="F13" s="278">
        <v>8</v>
      </c>
      <c r="G13" s="277">
        <v>1</v>
      </c>
      <c r="H13" s="278">
        <v>2</v>
      </c>
      <c r="I13" s="277">
        <v>1</v>
      </c>
      <c r="J13" s="278">
        <v>0</v>
      </c>
      <c r="K13" s="277">
        <v>0</v>
      </c>
      <c r="L13" s="278">
        <v>1</v>
      </c>
      <c r="M13" s="277">
        <v>0</v>
      </c>
      <c r="N13" s="278">
        <v>11</v>
      </c>
      <c r="O13" s="277">
        <v>8</v>
      </c>
      <c r="P13" s="278">
        <v>17</v>
      </c>
      <c r="Q13" s="277">
        <v>16</v>
      </c>
      <c r="R13" s="279">
        <v>15</v>
      </c>
      <c r="S13" s="171">
        <v>7</v>
      </c>
      <c r="T13" s="172"/>
      <c r="U13" s="122">
        <v>12</v>
      </c>
      <c r="V13" s="122">
        <v>2</v>
      </c>
      <c r="W13" s="122">
        <v>6</v>
      </c>
      <c r="X13" s="122">
        <v>5</v>
      </c>
      <c r="Z13" s="2" t="s">
        <v>403</v>
      </c>
      <c r="AA13" s="2">
        <v>14</v>
      </c>
      <c r="AB13" s="2">
        <v>1</v>
      </c>
      <c r="AC13" s="2">
        <f t="shared" si="3"/>
        <v>15</v>
      </c>
      <c r="AF13" s="2" t="s">
        <v>403</v>
      </c>
      <c r="AG13" s="2">
        <v>6</v>
      </c>
      <c r="AH13" s="2">
        <v>1</v>
      </c>
      <c r="AI13" s="2">
        <f t="shared" si="4"/>
        <v>7</v>
      </c>
    </row>
    <row r="14" spans="1:35" ht="37.5" customHeight="1" x14ac:dyDescent="0.2">
      <c r="A14" s="169" t="s">
        <v>181</v>
      </c>
      <c r="B14" s="170">
        <f t="shared" si="2"/>
        <v>110</v>
      </c>
      <c r="C14" s="171">
        <f t="shared" si="0"/>
        <v>62</v>
      </c>
      <c r="D14" s="170">
        <v>16</v>
      </c>
      <c r="E14" s="277">
        <v>8</v>
      </c>
      <c r="F14" s="278">
        <v>22</v>
      </c>
      <c r="G14" s="277">
        <v>7</v>
      </c>
      <c r="H14" s="278">
        <v>4</v>
      </c>
      <c r="I14" s="277">
        <v>0</v>
      </c>
      <c r="J14" s="278">
        <v>0</v>
      </c>
      <c r="K14" s="277">
        <v>0</v>
      </c>
      <c r="L14" s="278">
        <v>5</v>
      </c>
      <c r="M14" s="277">
        <v>4</v>
      </c>
      <c r="N14" s="278">
        <v>25</v>
      </c>
      <c r="O14" s="277">
        <v>14</v>
      </c>
      <c r="P14" s="278">
        <v>20</v>
      </c>
      <c r="Q14" s="277">
        <v>14</v>
      </c>
      <c r="R14" s="279">
        <v>18</v>
      </c>
      <c r="S14" s="171">
        <v>15</v>
      </c>
      <c r="T14" s="172"/>
      <c r="U14" s="122">
        <v>28</v>
      </c>
      <c r="V14" s="122">
        <v>9</v>
      </c>
      <c r="W14" s="122">
        <v>7</v>
      </c>
      <c r="X14" s="122">
        <v>4</v>
      </c>
      <c r="Z14" s="2" t="s">
        <v>404</v>
      </c>
      <c r="AA14" s="2">
        <v>10</v>
      </c>
      <c r="AB14" s="2">
        <v>8</v>
      </c>
      <c r="AC14" s="2">
        <f t="shared" si="3"/>
        <v>18</v>
      </c>
      <c r="AF14" s="2" t="s">
        <v>404</v>
      </c>
      <c r="AG14" s="2">
        <v>8</v>
      </c>
      <c r="AH14" s="2">
        <v>7</v>
      </c>
      <c r="AI14" s="2">
        <f t="shared" si="4"/>
        <v>15</v>
      </c>
    </row>
    <row r="15" spans="1:35" ht="37.5" customHeight="1" x14ac:dyDescent="0.2">
      <c r="A15" s="173" t="s">
        <v>405</v>
      </c>
      <c r="B15" s="174">
        <f t="shared" si="2"/>
        <v>160</v>
      </c>
      <c r="C15" s="175">
        <f t="shared" si="0"/>
        <v>55</v>
      </c>
      <c r="D15" s="174">
        <v>40</v>
      </c>
      <c r="E15" s="280">
        <v>9</v>
      </c>
      <c r="F15" s="314">
        <v>9</v>
      </c>
      <c r="G15" s="280">
        <v>2</v>
      </c>
      <c r="H15" s="281">
        <v>6</v>
      </c>
      <c r="I15" s="280">
        <v>1</v>
      </c>
      <c r="J15" s="281">
        <v>1</v>
      </c>
      <c r="K15" s="280">
        <v>0</v>
      </c>
      <c r="L15" s="281">
        <v>19</v>
      </c>
      <c r="M15" s="280">
        <v>3</v>
      </c>
      <c r="N15" s="281">
        <v>24</v>
      </c>
      <c r="O15" s="280">
        <v>16</v>
      </c>
      <c r="P15" s="281">
        <v>16</v>
      </c>
      <c r="Q15" s="280">
        <v>11</v>
      </c>
      <c r="R15" s="282">
        <v>45</v>
      </c>
      <c r="S15" s="175">
        <v>13</v>
      </c>
      <c r="T15" s="172"/>
      <c r="U15" s="122">
        <v>11</v>
      </c>
      <c r="V15" s="122">
        <v>2</v>
      </c>
      <c r="W15" s="122">
        <v>9</v>
      </c>
      <c r="X15" s="122">
        <v>3</v>
      </c>
      <c r="Z15" s="2" t="s">
        <v>406</v>
      </c>
      <c r="AA15" s="2">
        <v>23</v>
      </c>
      <c r="AB15" s="2">
        <v>22</v>
      </c>
      <c r="AC15" s="2">
        <f t="shared" si="3"/>
        <v>45</v>
      </c>
      <c r="AF15" s="2" t="s">
        <v>406</v>
      </c>
      <c r="AG15" s="2">
        <v>3</v>
      </c>
      <c r="AH15" s="2">
        <v>10</v>
      </c>
      <c r="AI15" s="2">
        <f t="shared" si="4"/>
        <v>13</v>
      </c>
    </row>
    <row r="16" spans="1:35" ht="21" customHeight="1" x14ac:dyDescent="0.2">
      <c r="A16" s="156" t="s">
        <v>63</v>
      </c>
      <c r="B16" s="156"/>
      <c r="C16" s="313"/>
      <c r="D16" s="156"/>
      <c r="E16" s="156"/>
      <c r="F16" s="313"/>
      <c r="G16" s="156"/>
      <c r="H16" s="156"/>
      <c r="I16" s="156"/>
      <c r="J16" s="156"/>
      <c r="K16" s="156"/>
      <c r="L16" s="156"/>
      <c r="M16" s="156"/>
      <c r="N16" s="156"/>
      <c r="O16" s="156"/>
      <c r="P16" s="156"/>
      <c r="Q16" s="156"/>
      <c r="R16" s="156"/>
      <c r="S16" s="156"/>
      <c r="T16" s="156"/>
    </row>
    <row r="17" spans="1:34" ht="21" customHeight="1" x14ac:dyDescent="0.2">
      <c r="A17" s="156" t="s">
        <v>239</v>
      </c>
      <c r="B17" s="156"/>
      <c r="C17" s="156"/>
      <c r="D17" s="156"/>
      <c r="E17" s="156"/>
      <c r="F17" s="156"/>
      <c r="G17" s="156"/>
      <c r="H17" s="156"/>
      <c r="I17" s="156"/>
      <c r="J17" s="156"/>
      <c r="K17" s="156"/>
      <c r="L17" s="156"/>
      <c r="M17" s="156"/>
      <c r="N17" s="156"/>
      <c r="O17" s="156"/>
      <c r="P17" s="156"/>
      <c r="Q17" s="156"/>
      <c r="R17" s="156"/>
      <c r="S17" s="157" t="s">
        <v>185</v>
      </c>
      <c r="T17" s="157"/>
      <c r="U17" s="2">
        <f>SUM(U5:U16)</f>
        <v>122</v>
      </c>
      <c r="V17" s="2">
        <f>SUM(V5:V16)</f>
        <v>36</v>
      </c>
      <c r="W17" s="2">
        <f>SUM(W5:W16)</f>
        <v>107</v>
      </c>
      <c r="X17" s="2">
        <f>SUM(X5:X16)</f>
        <v>60</v>
      </c>
    </row>
    <row r="18" spans="1:34" ht="90.75" customHeight="1" x14ac:dyDescent="0.2">
      <c r="A18" s="158" t="s">
        <v>106</v>
      </c>
      <c r="B18" s="583" t="s">
        <v>148</v>
      </c>
      <c r="C18" s="583"/>
      <c r="D18" s="584" t="s">
        <v>233</v>
      </c>
      <c r="E18" s="585"/>
      <c r="F18" s="586" t="s">
        <v>213</v>
      </c>
      <c r="G18" s="587"/>
      <c r="H18" s="588" t="s">
        <v>234</v>
      </c>
      <c r="I18" s="588"/>
      <c r="J18" s="589" t="s">
        <v>235</v>
      </c>
      <c r="K18" s="590"/>
      <c r="L18" s="584" t="s">
        <v>236</v>
      </c>
      <c r="M18" s="585"/>
      <c r="N18" s="589" t="s">
        <v>237</v>
      </c>
      <c r="O18" s="590"/>
      <c r="P18" s="584" t="s">
        <v>238</v>
      </c>
      <c r="Q18" s="585"/>
      <c r="R18" s="589" t="s">
        <v>159</v>
      </c>
      <c r="S18" s="583"/>
      <c r="T18" s="176"/>
      <c r="Z18" s="591"/>
      <c r="AA18" s="591"/>
      <c r="AB18" s="591"/>
      <c r="AC18" s="591"/>
      <c r="AD18" s="582"/>
      <c r="AE18" s="582"/>
    </row>
    <row r="19" spans="1:34" ht="39.75" customHeight="1" x14ac:dyDescent="0.2">
      <c r="A19" s="161" t="s">
        <v>163</v>
      </c>
      <c r="B19" s="162">
        <f>SUM(B20:B31)</f>
        <v>1721</v>
      </c>
      <c r="C19" s="163">
        <f t="shared" ref="C19:C31" si="5">E19+G19+I19+K19+M19+O19+Q19+S19</f>
        <v>875</v>
      </c>
      <c r="D19" s="164">
        <f t="shared" ref="D19:S19" si="6">SUM(D20:D31)</f>
        <v>262</v>
      </c>
      <c r="E19" s="165">
        <f t="shared" si="6"/>
        <v>97</v>
      </c>
      <c r="F19" s="166">
        <f t="shared" si="6"/>
        <v>273</v>
      </c>
      <c r="G19" s="165">
        <f t="shared" si="6"/>
        <v>88</v>
      </c>
      <c r="H19" s="166">
        <f t="shared" si="6"/>
        <v>52</v>
      </c>
      <c r="I19" s="165">
        <f t="shared" si="6"/>
        <v>8</v>
      </c>
      <c r="J19" s="166">
        <f t="shared" si="6"/>
        <v>17</v>
      </c>
      <c r="K19" s="165">
        <f t="shared" si="6"/>
        <v>0</v>
      </c>
      <c r="L19" s="166">
        <f t="shared" si="6"/>
        <v>58</v>
      </c>
      <c r="M19" s="165">
        <f t="shared" si="6"/>
        <v>16</v>
      </c>
      <c r="N19" s="166">
        <f t="shared" si="6"/>
        <v>352</v>
      </c>
      <c r="O19" s="165">
        <f t="shared" si="6"/>
        <v>216</v>
      </c>
      <c r="P19" s="166">
        <f t="shared" si="6"/>
        <v>436</v>
      </c>
      <c r="Q19" s="165">
        <f t="shared" si="6"/>
        <v>347</v>
      </c>
      <c r="R19" s="166">
        <f t="shared" si="6"/>
        <v>271</v>
      </c>
      <c r="S19" s="163">
        <f t="shared" si="6"/>
        <v>103</v>
      </c>
      <c r="T19" s="177">
        <f>D19+F19+H19+J19+L19+N19+P19+R19</f>
        <v>1721</v>
      </c>
      <c r="U19" s="168" t="s">
        <v>116</v>
      </c>
      <c r="V19" s="168" t="s">
        <v>117</v>
      </c>
      <c r="W19" s="168" t="s">
        <v>118</v>
      </c>
      <c r="X19" s="168" t="s">
        <v>119</v>
      </c>
      <c r="Z19" s="2" t="s">
        <v>407</v>
      </c>
      <c r="AA19" s="2" t="s">
        <v>392</v>
      </c>
      <c r="AB19" s="2" t="s">
        <v>408</v>
      </c>
      <c r="AC19" s="2" t="s">
        <v>122</v>
      </c>
      <c r="AE19" s="2" t="s">
        <v>407</v>
      </c>
      <c r="AF19" s="2" t="s">
        <v>394</v>
      </c>
      <c r="AG19" s="2" t="s">
        <v>393</v>
      </c>
      <c r="AH19" s="2" t="s">
        <v>122</v>
      </c>
    </row>
    <row r="20" spans="1:34" ht="33" customHeight="1" x14ac:dyDescent="0.2">
      <c r="A20" s="178" t="s">
        <v>240</v>
      </c>
      <c r="B20" s="170">
        <f t="shared" ref="B20:B31" si="7">D20+F20+H20+J20+L20+N20+P20+R20</f>
        <v>94</v>
      </c>
      <c r="C20" s="171">
        <f t="shared" si="5"/>
        <v>57</v>
      </c>
      <c r="D20" s="272"/>
      <c r="E20" s="273"/>
      <c r="F20" s="274">
        <v>27</v>
      </c>
      <c r="G20" s="273">
        <v>8</v>
      </c>
      <c r="H20" s="274"/>
      <c r="I20" s="273"/>
      <c r="J20" s="274">
        <v>1</v>
      </c>
      <c r="K20" s="273">
        <v>0</v>
      </c>
      <c r="L20" s="274">
        <v>3</v>
      </c>
      <c r="M20" s="273">
        <v>1</v>
      </c>
      <c r="N20" s="274">
        <v>18</v>
      </c>
      <c r="O20" s="273">
        <v>10</v>
      </c>
      <c r="P20" s="274">
        <v>37</v>
      </c>
      <c r="Q20" s="273">
        <v>31</v>
      </c>
      <c r="R20" s="275">
        <v>8</v>
      </c>
      <c r="S20" s="276">
        <v>7</v>
      </c>
      <c r="T20" s="172"/>
      <c r="U20" s="122">
        <v>1</v>
      </c>
      <c r="V20" s="122">
        <v>1</v>
      </c>
      <c r="W20" s="122">
        <v>7</v>
      </c>
      <c r="X20" s="122">
        <v>5</v>
      </c>
      <c r="Z20" s="2">
        <v>1</v>
      </c>
      <c r="AA20" s="2">
        <v>6</v>
      </c>
      <c r="AB20" s="2">
        <v>2</v>
      </c>
      <c r="AC20" s="2">
        <f>SUM(AA20:AB20)</f>
        <v>8</v>
      </c>
      <c r="AE20" s="2">
        <v>1</v>
      </c>
      <c r="AF20" s="2">
        <v>5</v>
      </c>
      <c r="AG20" s="2">
        <v>2</v>
      </c>
      <c r="AH20" s="2">
        <f>SUM(AF20:AG20)</f>
        <v>7</v>
      </c>
    </row>
    <row r="21" spans="1:34" ht="33" customHeight="1" x14ac:dyDescent="0.2">
      <c r="A21" s="178" t="s">
        <v>203</v>
      </c>
      <c r="B21" s="170">
        <f t="shared" si="7"/>
        <v>91</v>
      </c>
      <c r="C21" s="171">
        <f t="shared" si="5"/>
        <v>50</v>
      </c>
      <c r="D21" s="170">
        <v>1</v>
      </c>
      <c r="E21" s="277"/>
      <c r="F21" s="278">
        <v>20</v>
      </c>
      <c r="G21" s="277">
        <v>8</v>
      </c>
      <c r="H21" s="278"/>
      <c r="I21" s="277"/>
      <c r="J21" s="278">
        <v>7</v>
      </c>
      <c r="K21" s="277">
        <v>0</v>
      </c>
      <c r="L21" s="278">
        <v>1</v>
      </c>
      <c r="M21" s="277"/>
      <c r="N21" s="278">
        <v>25</v>
      </c>
      <c r="O21" s="277">
        <v>19</v>
      </c>
      <c r="P21" s="278">
        <v>26</v>
      </c>
      <c r="Q21" s="277">
        <v>21</v>
      </c>
      <c r="R21" s="279">
        <v>11</v>
      </c>
      <c r="S21" s="171">
        <v>2</v>
      </c>
      <c r="T21" s="172"/>
      <c r="U21" s="122">
        <v>0</v>
      </c>
      <c r="V21" s="122">
        <v>0</v>
      </c>
      <c r="W21" s="122">
        <v>4</v>
      </c>
      <c r="X21" s="122">
        <v>3</v>
      </c>
      <c r="Z21" s="2">
        <v>2</v>
      </c>
      <c r="AA21" s="2">
        <v>10</v>
      </c>
      <c r="AB21" s="2">
        <v>1</v>
      </c>
      <c r="AC21" s="2">
        <f t="shared" ref="AC21:AC31" si="8">SUM(AA21:AB21)</f>
        <v>11</v>
      </c>
      <c r="AE21" s="2">
        <v>2</v>
      </c>
      <c r="AF21" s="2">
        <v>1</v>
      </c>
      <c r="AG21" s="2">
        <v>1</v>
      </c>
      <c r="AH21" s="2">
        <f t="shared" ref="AH21:AH31" si="9">SUM(AF21:AG21)</f>
        <v>2</v>
      </c>
    </row>
    <row r="22" spans="1:34" ht="33" customHeight="1" x14ac:dyDescent="0.2">
      <c r="A22" s="178" t="s">
        <v>409</v>
      </c>
      <c r="B22" s="170">
        <f t="shared" si="7"/>
        <v>101</v>
      </c>
      <c r="C22" s="171">
        <f t="shared" si="5"/>
        <v>57</v>
      </c>
      <c r="D22" s="170">
        <v>1</v>
      </c>
      <c r="E22" s="277">
        <v>1</v>
      </c>
      <c r="F22" s="278">
        <v>20</v>
      </c>
      <c r="G22" s="277">
        <v>6</v>
      </c>
      <c r="H22" s="278">
        <v>1</v>
      </c>
      <c r="I22" s="277"/>
      <c r="J22" s="278"/>
      <c r="K22" s="277">
        <v>0</v>
      </c>
      <c r="L22" s="278">
        <v>3</v>
      </c>
      <c r="M22" s="277"/>
      <c r="N22" s="278">
        <v>25</v>
      </c>
      <c r="O22" s="277">
        <v>15</v>
      </c>
      <c r="P22" s="278">
        <v>35</v>
      </c>
      <c r="Q22" s="277">
        <v>27</v>
      </c>
      <c r="R22" s="279">
        <v>16</v>
      </c>
      <c r="S22" s="171">
        <v>8</v>
      </c>
      <c r="T22" s="172"/>
      <c r="U22" s="122">
        <v>6</v>
      </c>
      <c r="V22" s="122">
        <v>2</v>
      </c>
      <c r="W22" s="122">
        <v>10</v>
      </c>
      <c r="X22" s="122">
        <v>10</v>
      </c>
      <c r="Z22" s="2">
        <v>3</v>
      </c>
      <c r="AA22" s="2">
        <v>12</v>
      </c>
      <c r="AB22" s="2">
        <v>4</v>
      </c>
      <c r="AC22" s="2">
        <f t="shared" si="8"/>
        <v>16</v>
      </c>
      <c r="AE22" s="2">
        <v>3</v>
      </c>
      <c r="AF22" s="2">
        <v>6</v>
      </c>
      <c r="AG22" s="2">
        <v>2</v>
      </c>
      <c r="AH22" s="2">
        <f t="shared" si="9"/>
        <v>8</v>
      </c>
    </row>
    <row r="23" spans="1:34" ht="33" customHeight="1" x14ac:dyDescent="0.2">
      <c r="A23" s="178" t="s">
        <v>204</v>
      </c>
      <c r="B23" s="170">
        <f t="shared" si="7"/>
        <v>126</v>
      </c>
      <c r="C23" s="171">
        <f t="shared" si="5"/>
        <v>68</v>
      </c>
      <c r="D23" s="170">
        <v>5</v>
      </c>
      <c r="E23" s="277">
        <v>1</v>
      </c>
      <c r="F23" s="278">
        <v>24</v>
      </c>
      <c r="G23" s="277">
        <v>8</v>
      </c>
      <c r="H23" s="278">
        <v>2</v>
      </c>
      <c r="I23" s="277"/>
      <c r="J23" s="278">
        <v>1</v>
      </c>
      <c r="K23" s="277">
        <v>0</v>
      </c>
      <c r="L23" s="278">
        <v>1</v>
      </c>
      <c r="M23" s="277"/>
      <c r="N23" s="278">
        <v>24</v>
      </c>
      <c r="O23" s="277">
        <v>14</v>
      </c>
      <c r="P23" s="278">
        <v>47</v>
      </c>
      <c r="Q23" s="277">
        <v>37</v>
      </c>
      <c r="R23" s="279">
        <v>22</v>
      </c>
      <c r="S23" s="171">
        <v>8</v>
      </c>
      <c r="T23" s="172"/>
      <c r="U23" s="122">
        <v>9</v>
      </c>
      <c r="V23" s="122">
        <v>8</v>
      </c>
      <c r="W23" s="122">
        <v>11</v>
      </c>
      <c r="X23" s="122">
        <v>7</v>
      </c>
      <c r="Z23" s="2">
        <v>4</v>
      </c>
      <c r="AA23" s="2">
        <v>9</v>
      </c>
      <c r="AB23" s="2">
        <v>13</v>
      </c>
      <c r="AC23" s="2">
        <f t="shared" si="8"/>
        <v>22</v>
      </c>
      <c r="AE23" s="2">
        <v>4</v>
      </c>
      <c r="AF23" s="2">
        <v>6</v>
      </c>
      <c r="AG23" s="2">
        <v>2</v>
      </c>
      <c r="AH23" s="2">
        <f t="shared" si="9"/>
        <v>8</v>
      </c>
    </row>
    <row r="24" spans="1:34" ht="33" customHeight="1" x14ac:dyDescent="0.2">
      <c r="A24" s="178" t="s">
        <v>205</v>
      </c>
      <c r="B24" s="170">
        <f t="shared" si="7"/>
        <v>122</v>
      </c>
      <c r="C24" s="171">
        <f t="shared" si="5"/>
        <v>66</v>
      </c>
      <c r="D24" s="170">
        <v>4</v>
      </c>
      <c r="E24" s="277">
        <v>3</v>
      </c>
      <c r="F24" s="278">
        <v>23</v>
      </c>
      <c r="G24" s="277">
        <v>7</v>
      </c>
      <c r="H24" s="278">
        <v>2</v>
      </c>
      <c r="I24" s="277">
        <v>2</v>
      </c>
      <c r="J24" s="278"/>
      <c r="K24" s="277">
        <v>0</v>
      </c>
      <c r="L24" s="278">
        <v>4</v>
      </c>
      <c r="M24" s="277"/>
      <c r="N24" s="278">
        <v>31</v>
      </c>
      <c r="O24" s="277">
        <v>20</v>
      </c>
      <c r="P24" s="278">
        <v>35</v>
      </c>
      <c r="Q24" s="277">
        <v>27</v>
      </c>
      <c r="R24" s="279">
        <v>23</v>
      </c>
      <c r="S24" s="171">
        <v>7</v>
      </c>
      <c r="T24" s="172"/>
      <c r="U24" s="122">
        <v>5</v>
      </c>
      <c r="V24" s="122">
        <v>1</v>
      </c>
      <c r="W24" s="122">
        <v>11</v>
      </c>
      <c r="X24" s="122">
        <v>8</v>
      </c>
      <c r="Z24" s="2">
        <v>5</v>
      </c>
      <c r="AA24" s="2">
        <v>4</v>
      </c>
      <c r="AB24" s="2">
        <v>19</v>
      </c>
      <c r="AC24" s="2">
        <f t="shared" si="8"/>
        <v>23</v>
      </c>
      <c r="AE24" s="2">
        <v>5</v>
      </c>
      <c r="AF24" s="2">
        <v>1</v>
      </c>
      <c r="AG24" s="2">
        <v>6</v>
      </c>
      <c r="AH24" s="2">
        <f t="shared" si="9"/>
        <v>7</v>
      </c>
    </row>
    <row r="25" spans="1:34" ht="33" customHeight="1" x14ac:dyDescent="0.2">
      <c r="A25" s="178" t="s">
        <v>206</v>
      </c>
      <c r="B25" s="170">
        <f t="shared" si="7"/>
        <v>108</v>
      </c>
      <c r="C25" s="171">
        <f t="shared" si="5"/>
        <v>51</v>
      </c>
      <c r="D25" s="170">
        <v>11</v>
      </c>
      <c r="E25" s="277">
        <v>2</v>
      </c>
      <c r="F25" s="278">
        <v>17</v>
      </c>
      <c r="G25" s="277">
        <v>4</v>
      </c>
      <c r="H25" s="278">
        <v>6</v>
      </c>
      <c r="I25" s="277"/>
      <c r="J25" s="278">
        <v>1</v>
      </c>
      <c r="K25" s="277">
        <v>0</v>
      </c>
      <c r="L25" s="278">
        <v>5</v>
      </c>
      <c r="M25" s="277">
        <v>1</v>
      </c>
      <c r="N25" s="278">
        <v>28</v>
      </c>
      <c r="O25" s="277">
        <v>16</v>
      </c>
      <c r="P25" s="278">
        <v>20</v>
      </c>
      <c r="Q25" s="277">
        <v>18</v>
      </c>
      <c r="R25" s="279">
        <v>20</v>
      </c>
      <c r="S25" s="171">
        <v>10</v>
      </c>
      <c r="T25" s="172"/>
      <c r="U25" s="122">
        <v>7</v>
      </c>
      <c r="V25" s="122">
        <v>2</v>
      </c>
      <c r="W25" s="122">
        <v>9</v>
      </c>
      <c r="X25" s="122">
        <v>3</v>
      </c>
      <c r="Z25" s="2">
        <v>6</v>
      </c>
      <c r="AA25" s="2">
        <v>13</v>
      </c>
      <c r="AB25" s="2">
        <v>7</v>
      </c>
      <c r="AC25" s="2">
        <f t="shared" si="8"/>
        <v>20</v>
      </c>
      <c r="AE25" s="2">
        <v>6</v>
      </c>
      <c r="AF25" s="2">
        <v>8</v>
      </c>
      <c r="AG25" s="2">
        <v>2</v>
      </c>
      <c r="AH25" s="2">
        <f t="shared" si="9"/>
        <v>10</v>
      </c>
    </row>
    <row r="26" spans="1:34" ht="33" customHeight="1" x14ac:dyDescent="0.2">
      <c r="A26" s="178" t="s">
        <v>207</v>
      </c>
      <c r="B26" s="170">
        <f t="shared" si="7"/>
        <v>229</v>
      </c>
      <c r="C26" s="171">
        <f t="shared" si="5"/>
        <v>102</v>
      </c>
      <c r="D26" s="170">
        <v>79</v>
      </c>
      <c r="E26" s="277">
        <v>31</v>
      </c>
      <c r="F26" s="278">
        <v>9</v>
      </c>
      <c r="G26" s="277">
        <v>5</v>
      </c>
      <c r="H26" s="278">
        <v>9</v>
      </c>
      <c r="I26" s="277">
        <v>1</v>
      </c>
      <c r="J26" s="278">
        <v>1</v>
      </c>
      <c r="K26" s="277">
        <v>0</v>
      </c>
      <c r="L26" s="278">
        <v>7</v>
      </c>
      <c r="M26" s="277">
        <v>2</v>
      </c>
      <c r="N26" s="278">
        <v>23</v>
      </c>
      <c r="O26" s="277">
        <v>14</v>
      </c>
      <c r="P26" s="278">
        <v>52</v>
      </c>
      <c r="Q26" s="277">
        <v>34</v>
      </c>
      <c r="R26" s="279">
        <v>49</v>
      </c>
      <c r="S26" s="171">
        <v>15</v>
      </c>
      <c r="T26" s="172"/>
      <c r="U26" s="122">
        <v>13</v>
      </c>
      <c r="V26" s="122">
        <v>5</v>
      </c>
      <c r="W26" s="122">
        <v>11</v>
      </c>
      <c r="X26" s="122">
        <v>5</v>
      </c>
      <c r="Z26" s="2">
        <v>7</v>
      </c>
      <c r="AA26" s="2">
        <v>20</v>
      </c>
      <c r="AB26" s="2">
        <v>29</v>
      </c>
      <c r="AC26" s="2">
        <f t="shared" si="8"/>
        <v>49</v>
      </c>
      <c r="AE26" s="2">
        <v>7</v>
      </c>
      <c r="AF26" s="2">
        <v>8</v>
      </c>
      <c r="AG26" s="2">
        <v>7</v>
      </c>
      <c r="AH26" s="2">
        <f t="shared" si="9"/>
        <v>15</v>
      </c>
    </row>
    <row r="27" spans="1:34" ht="33" customHeight="1" x14ac:dyDescent="0.2">
      <c r="A27" s="178" t="s">
        <v>208</v>
      </c>
      <c r="B27" s="170">
        <f t="shared" si="7"/>
        <v>327</v>
      </c>
      <c r="C27" s="171">
        <f t="shared" si="5"/>
        <v>144</v>
      </c>
      <c r="D27" s="170">
        <v>125</v>
      </c>
      <c r="E27" s="277">
        <v>43</v>
      </c>
      <c r="F27" s="278">
        <v>17</v>
      </c>
      <c r="G27" s="277">
        <v>8</v>
      </c>
      <c r="H27" s="278">
        <v>13</v>
      </c>
      <c r="I27" s="277">
        <v>2</v>
      </c>
      <c r="J27" s="278">
        <v>2</v>
      </c>
      <c r="K27" s="277">
        <v>0</v>
      </c>
      <c r="L27" s="278">
        <v>15</v>
      </c>
      <c r="M27" s="277">
        <v>8</v>
      </c>
      <c r="N27" s="278">
        <v>46</v>
      </c>
      <c r="O27" s="277">
        <v>24</v>
      </c>
      <c r="P27" s="278">
        <v>47</v>
      </c>
      <c r="Q27" s="277">
        <v>40</v>
      </c>
      <c r="R27" s="279">
        <v>62</v>
      </c>
      <c r="S27" s="171">
        <v>19</v>
      </c>
      <c r="T27" s="172"/>
      <c r="U27" s="122">
        <v>68</v>
      </c>
      <c r="V27" s="122">
        <v>10</v>
      </c>
      <c r="W27" s="122">
        <v>16</v>
      </c>
      <c r="X27" s="122">
        <v>7</v>
      </c>
      <c r="Z27" s="2">
        <v>8</v>
      </c>
      <c r="AA27" s="2">
        <v>18</v>
      </c>
      <c r="AB27" s="2">
        <v>44</v>
      </c>
      <c r="AC27" s="2">
        <f t="shared" si="8"/>
        <v>62</v>
      </c>
      <c r="AE27" s="2">
        <v>8</v>
      </c>
      <c r="AF27" s="2">
        <v>11</v>
      </c>
      <c r="AG27" s="2">
        <v>8</v>
      </c>
      <c r="AH27" s="2">
        <f t="shared" si="9"/>
        <v>19</v>
      </c>
    </row>
    <row r="28" spans="1:34" ht="33" customHeight="1" x14ac:dyDescent="0.2">
      <c r="A28" s="178" t="s">
        <v>209</v>
      </c>
      <c r="B28" s="170">
        <f t="shared" si="7"/>
        <v>169</v>
      </c>
      <c r="C28" s="171">
        <f t="shared" si="5"/>
        <v>91</v>
      </c>
      <c r="D28" s="170">
        <v>33</v>
      </c>
      <c r="E28" s="277">
        <v>13</v>
      </c>
      <c r="F28" s="278">
        <v>21</v>
      </c>
      <c r="G28" s="277">
        <v>3</v>
      </c>
      <c r="H28" s="278">
        <v>9</v>
      </c>
      <c r="I28" s="277">
        <v>1</v>
      </c>
      <c r="J28" s="278"/>
      <c r="K28" s="277">
        <v>0</v>
      </c>
      <c r="L28" s="278">
        <v>7</v>
      </c>
      <c r="M28" s="277">
        <v>1</v>
      </c>
      <c r="N28" s="278">
        <v>29</v>
      </c>
      <c r="O28" s="277">
        <v>22</v>
      </c>
      <c r="P28" s="278">
        <v>53</v>
      </c>
      <c r="Q28" s="277">
        <v>47</v>
      </c>
      <c r="R28" s="279">
        <v>17</v>
      </c>
      <c r="S28" s="171">
        <v>4</v>
      </c>
      <c r="T28" s="172"/>
      <c r="U28" s="122">
        <v>9</v>
      </c>
      <c r="V28" s="122">
        <v>3</v>
      </c>
      <c r="W28" s="122">
        <v>11</v>
      </c>
      <c r="X28" s="122">
        <v>7</v>
      </c>
      <c r="Z28" s="2">
        <v>9</v>
      </c>
      <c r="AA28" s="2">
        <v>6</v>
      </c>
      <c r="AB28" s="2">
        <v>11</v>
      </c>
      <c r="AC28" s="2">
        <f t="shared" si="8"/>
        <v>17</v>
      </c>
      <c r="AE28" s="2">
        <v>9</v>
      </c>
      <c r="AF28" s="2">
        <v>2</v>
      </c>
      <c r="AG28" s="2">
        <v>2</v>
      </c>
      <c r="AH28" s="2">
        <f t="shared" si="9"/>
        <v>4</v>
      </c>
    </row>
    <row r="29" spans="1:34" ht="33" customHeight="1" x14ac:dyDescent="0.2">
      <c r="A29" s="178" t="s">
        <v>210</v>
      </c>
      <c r="B29" s="170">
        <f t="shared" si="7"/>
        <v>117</v>
      </c>
      <c r="C29" s="171">
        <f t="shared" si="5"/>
        <v>59</v>
      </c>
      <c r="D29" s="170">
        <v>3</v>
      </c>
      <c r="E29" s="277">
        <v>3</v>
      </c>
      <c r="F29" s="278">
        <v>27</v>
      </c>
      <c r="G29" s="277">
        <v>5</v>
      </c>
      <c r="H29" s="278">
        <v>5</v>
      </c>
      <c r="I29" s="277">
        <v>1</v>
      </c>
      <c r="J29" s="278">
        <v>2</v>
      </c>
      <c r="K29" s="277">
        <v>0</v>
      </c>
      <c r="L29" s="278">
        <v>1</v>
      </c>
      <c r="M29" s="277"/>
      <c r="N29" s="278">
        <v>37</v>
      </c>
      <c r="O29" s="277">
        <v>21</v>
      </c>
      <c r="P29" s="278">
        <v>27</v>
      </c>
      <c r="Q29" s="277">
        <v>21</v>
      </c>
      <c r="R29" s="279">
        <v>15</v>
      </c>
      <c r="S29" s="171">
        <v>8</v>
      </c>
      <c r="T29" s="172"/>
      <c r="U29" s="122">
        <v>1</v>
      </c>
      <c r="V29" s="122">
        <v>1</v>
      </c>
      <c r="W29" s="122">
        <v>7</v>
      </c>
      <c r="X29" s="122">
        <v>0</v>
      </c>
      <c r="Z29" s="2">
        <v>10</v>
      </c>
      <c r="AA29" s="2">
        <v>9</v>
      </c>
      <c r="AB29" s="2">
        <v>6</v>
      </c>
      <c r="AC29" s="2">
        <f t="shared" si="8"/>
        <v>15</v>
      </c>
      <c r="AE29" s="2">
        <v>10</v>
      </c>
      <c r="AF29" s="2">
        <v>7</v>
      </c>
      <c r="AG29" s="2">
        <v>1</v>
      </c>
      <c r="AH29" s="2">
        <f t="shared" si="9"/>
        <v>8</v>
      </c>
    </row>
    <row r="30" spans="1:34" ht="33" customHeight="1" x14ac:dyDescent="0.2">
      <c r="A30" s="178" t="s">
        <v>211</v>
      </c>
      <c r="B30" s="170">
        <f t="shared" si="7"/>
        <v>115</v>
      </c>
      <c r="C30" s="171">
        <f t="shared" si="5"/>
        <v>63</v>
      </c>
      <c r="D30" s="170"/>
      <c r="E30" s="277"/>
      <c r="F30" s="278">
        <v>36</v>
      </c>
      <c r="G30" s="277">
        <v>17</v>
      </c>
      <c r="H30" s="278">
        <v>2</v>
      </c>
      <c r="I30" s="277">
        <v>1</v>
      </c>
      <c r="J30" s="278">
        <v>1</v>
      </c>
      <c r="K30" s="277">
        <v>0</v>
      </c>
      <c r="L30" s="278">
        <v>8</v>
      </c>
      <c r="M30" s="277">
        <v>2</v>
      </c>
      <c r="N30" s="278">
        <v>28</v>
      </c>
      <c r="O30" s="277">
        <v>14</v>
      </c>
      <c r="P30" s="278">
        <v>28</v>
      </c>
      <c r="Q30" s="277">
        <v>24</v>
      </c>
      <c r="R30" s="279">
        <v>12</v>
      </c>
      <c r="S30" s="171">
        <v>5</v>
      </c>
      <c r="T30" s="172"/>
      <c r="U30" s="122">
        <v>1</v>
      </c>
      <c r="V30" s="122">
        <v>1</v>
      </c>
      <c r="W30" s="122">
        <v>4</v>
      </c>
      <c r="X30" s="122">
        <v>2</v>
      </c>
      <c r="Z30" s="2">
        <v>11</v>
      </c>
      <c r="AA30" s="2">
        <v>9</v>
      </c>
      <c r="AB30" s="2">
        <v>3</v>
      </c>
      <c r="AC30" s="2">
        <f t="shared" si="8"/>
        <v>12</v>
      </c>
      <c r="AE30" s="2">
        <v>11</v>
      </c>
      <c r="AF30" s="2">
        <v>5</v>
      </c>
      <c r="AG30" s="2">
        <v>0</v>
      </c>
      <c r="AH30" s="2">
        <f t="shared" si="9"/>
        <v>5</v>
      </c>
    </row>
    <row r="31" spans="1:34" ht="33" customHeight="1" x14ac:dyDescent="0.2">
      <c r="A31" s="179" t="s">
        <v>212</v>
      </c>
      <c r="B31" s="174">
        <f t="shared" si="7"/>
        <v>122</v>
      </c>
      <c r="C31" s="175">
        <f t="shared" si="5"/>
        <v>67</v>
      </c>
      <c r="D31" s="174"/>
      <c r="E31" s="280"/>
      <c r="F31" s="281">
        <v>32</v>
      </c>
      <c r="G31" s="280">
        <v>9</v>
      </c>
      <c r="H31" s="281">
        <v>3</v>
      </c>
      <c r="I31" s="280"/>
      <c r="J31" s="281">
        <v>1</v>
      </c>
      <c r="K31" s="280">
        <v>0</v>
      </c>
      <c r="L31" s="281">
        <v>3</v>
      </c>
      <c r="M31" s="280">
        <v>1</v>
      </c>
      <c r="N31" s="281">
        <v>38</v>
      </c>
      <c r="O31" s="280">
        <v>27</v>
      </c>
      <c r="P31" s="281">
        <v>29</v>
      </c>
      <c r="Q31" s="280">
        <v>20</v>
      </c>
      <c r="R31" s="282">
        <v>16</v>
      </c>
      <c r="S31" s="175">
        <v>10</v>
      </c>
      <c r="T31" s="172"/>
      <c r="U31" s="122">
        <v>2</v>
      </c>
      <c r="V31" s="122">
        <v>2</v>
      </c>
      <c r="W31" s="122">
        <v>6</v>
      </c>
      <c r="X31" s="122">
        <v>3</v>
      </c>
      <c r="Z31" s="2">
        <v>12</v>
      </c>
      <c r="AA31" s="2">
        <v>12</v>
      </c>
      <c r="AB31" s="2">
        <v>4</v>
      </c>
      <c r="AC31" s="2">
        <f t="shared" si="8"/>
        <v>16</v>
      </c>
      <c r="AE31" s="2">
        <v>12</v>
      </c>
      <c r="AF31" s="2">
        <v>7</v>
      </c>
      <c r="AG31" s="2">
        <v>3</v>
      </c>
      <c r="AH31" s="2">
        <f t="shared" si="9"/>
        <v>10</v>
      </c>
    </row>
    <row r="32" spans="1:34" ht="21" customHeight="1" x14ac:dyDescent="0.2">
      <c r="A32" s="156" t="s">
        <v>63</v>
      </c>
      <c r="B32" s="156"/>
      <c r="C32" s="156"/>
      <c r="D32" s="156"/>
      <c r="E32" s="156"/>
      <c r="F32" s="156"/>
      <c r="G32" s="156"/>
      <c r="H32" s="156"/>
      <c r="I32" s="156"/>
      <c r="J32" s="156"/>
      <c r="K32" s="156"/>
      <c r="L32" s="156"/>
      <c r="M32" s="156"/>
      <c r="N32" s="156"/>
      <c r="O32" s="156"/>
      <c r="P32" s="156"/>
      <c r="Q32" s="156"/>
      <c r="R32" s="156"/>
      <c r="S32" s="156"/>
      <c r="T32" s="156"/>
      <c r="U32" s="2">
        <f>SUM(U20:U31)</f>
        <v>122</v>
      </c>
      <c r="V32" s="2">
        <f>SUM(V20:V31)</f>
        <v>36</v>
      </c>
      <c r="W32" s="2">
        <f>SUM(W20:W31)</f>
        <v>107</v>
      </c>
      <c r="X32" s="2">
        <f>SUM(X20:X31)</f>
        <v>60</v>
      </c>
    </row>
    <row r="33" spans="1:19" ht="24" customHeight="1" x14ac:dyDescent="0.2"/>
    <row r="34" spans="1:19" ht="36" hidden="1" customHeight="1" x14ac:dyDescent="0.2">
      <c r="A34" s="579" t="s">
        <v>344</v>
      </c>
      <c r="B34" s="580"/>
      <c r="C34" s="580"/>
      <c r="D34" s="575" t="s">
        <v>233</v>
      </c>
      <c r="E34" s="575"/>
      <c r="F34" s="581" t="s">
        <v>213</v>
      </c>
      <c r="G34" s="575"/>
      <c r="H34" s="575" t="s">
        <v>234</v>
      </c>
      <c r="I34" s="575"/>
      <c r="J34" s="575" t="s">
        <v>235</v>
      </c>
      <c r="K34" s="575"/>
      <c r="L34" s="575" t="s">
        <v>236</v>
      </c>
      <c r="M34" s="575"/>
      <c r="N34" s="575" t="s">
        <v>237</v>
      </c>
      <c r="O34" s="575"/>
      <c r="P34" s="575" t="s">
        <v>238</v>
      </c>
      <c r="Q34" s="575"/>
      <c r="R34" s="575" t="s">
        <v>159</v>
      </c>
      <c r="S34" s="575"/>
    </row>
    <row r="35" spans="1:19" ht="41.25" hidden="1" customHeight="1" x14ac:dyDescent="0.2">
      <c r="A35" s="580"/>
      <c r="B35" s="580"/>
      <c r="C35" s="580"/>
      <c r="D35" s="576" t="s">
        <v>345</v>
      </c>
      <c r="E35" s="577"/>
      <c r="F35" s="577"/>
      <c r="G35" s="577"/>
      <c r="H35" s="577"/>
      <c r="I35" s="577"/>
      <c r="J35" s="577"/>
      <c r="K35" s="577"/>
      <c r="L35" s="577"/>
      <c r="M35" s="578"/>
      <c r="N35" s="576" t="s">
        <v>346</v>
      </c>
      <c r="O35" s="577"/>
      <c r="P35" s="577"/>
      <c r="Q35" s="578"/>
      <c r="R35" s="576" t="s">
        <v>410</v>
      </c>
      <c r="S35" s="578"/>
    </row>
    <row r="36" spans="1:19" ht="11.25" hidden="1" customHeight="1" x14ac:dyDescent="0.2">
      <c r="B36" s="160"/>
      <c r="C36" s="160"/>
      <c r="D36" s="160"/>
      <c r="E36" s="160"/>
      <c r="F36" s="160"/>
      <c r="G36" s="160"/>
      <c r="H36" s="160"/>
      <c r="I36" s="160"/>
      <c r="J36" s="160"/>
      <c r="K36" s="160"/>
      <c r="L36" s="160"/>
      <c r="M36" s="160"/>
      <c r="N36" s="160"/>
      <c r="O36" s="160"/>
    </row>
    <row r="37" spans="1:19" ht="38.25" hidden="1" customHeight="1" x14ac:dyDescent="0.2">
      <c r="B37" s="574" t="s">
        <v>347</v>
      </c>
      <c r="C37" s="574"/>
      <c r="D37" s="574"/>
      <c r="E37" s="574"/>
      <c r="F37" s="574"/>
      <c r="G37" s="574"/>
      <c r="H37" s="574"/>
      <c r="I37" s="574"/>
      <c r="J37" s="574"/>
      <c r="K37" s="574"/>
      <c r="L37" s="574"/>
      <c r="M37" s="574"/>
      <c r="N37" s="574"/>
      <c r="O37" s="574"/>
      <c r="P37" s="574"/>
      <c r="Q37" s="574"/>
      <c r="R37" s="574"/>
      <c r="S37" s="574"/>
    </row>
    <row r="51" spans="11:11" ht="21" customHeight="1" x14ac:dyDescent="0.2">
      <c r="K51" s="2" t="s">
        <v>411</v>
      </c>
    </row>
  </sheetData>
  <mergeCells count="37">
    <mergeCell ref="AD3:AE3"/>
    <mergeCell ref="B3:C3"/>
    <mergeCell ref="D3:E3"/>
    <mergeCell ref="F3:G3"/>
    <mergeCell ref="H3:I3"/>
    <mergeCell ref="J3:K3"/>
    <mergeCell ref="L3:M3"/>
    <mergeCell ref="N3:O3"/>
    <mergeCell ref="P3:Q3"/>
    <mergeCell ref="R3:S3"/>
    <mergeCell ref="Z3:AA3"/>
    <mergeCell ref="AB3:AC3"/>
    <mergeCell ref="AD18:AE18"/>
    <mergeCell ref="B18:C18"/>
    <mergeCell ref="D18:E18"/>
    <mergeCell ref="F18:G18"/>
    <mergeCell ref="H18:I18"/>
    <mergeCell ref="J18:K18"/>
    <mergeCell ref="L18:M18"/>
    <mergeCell ref="N18:O18"/>
    <mergeCell ref="P18:Q18"/>
    <mergeCell ref="R18:S18"/>
    <mergeCell ref="Z18:AA18"/>
    <mergeCell ref="AB18:AC18"/>
    <mergeCell ref="B37:S37"/>
    <mergeCell ref="N34:O34"/>
    <mergeCell ref="P34:Q34"/>
    <mergeCell ref="R34:S34"/>
    <mergeCell ref="D35:M35"/>
    <mergeCell ref="N35:Q35"/>
    <mergeCell ref="R35:S35"/>
    <mergeCell ref="A34:C35"/>
    <mergeCell ref="D34:E34"/>
    <mergeCell ref="F34:G34"/>
    <mergeCell ref="H34:I34"/>
    <mergeCell ref="J34:K34"/>
    <mergeCell ref="L34:M34"/>
  </mergeCells>
  <phoneticPr fontId="1"/>
  <printOptions horizontalCentered="1"/>
  <pageMargins left="0.78740157480314965" right="0.98425196850393704" top="0.4" bottom="0.24" header="0.2" footer="0.2"/>
  <pageSetup paperSize="9" scale="6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1 総-発生救助状況P24 (2)</vt:lpstr>
      <vt:lpstr>【種子島署、宮古島部追記】1 部署要救助P25-32</vt:lpstr>
      <vt:lpstr>2 海難発生距岸P33-34</vt:lpstr>
      <vt:lpstr>3 海難種別P36</vt:lpstr>
      <vt:lpstr>地域図P35</vt:lpstr>
      <vt:lpstr>4 航路別海難P37</vt:lpstr>
      <vt:lpstr>5 要救助海難船舶見積価格調P38</vt:lpstr>
      <vt:lpstr>6 (1)人身事故発生救助状況P39</vt:lpstr>
      <vt:lpstr>6(2)海難によらない乗船者の事故内容別調P40</vt:lpstr>
      <vt:lpstr>6(3)海浜事故等の事故内容別調P41</vt:lpstr>
      <vt:lpstr>'【種子島署、宮古島部追記】1 部署要救助P25-32'!Print_Area</vt:lpstr>
      <vt:lpstr>'2 海難発生距岸P33-34'!Print_Area</vt:lpstr>
      <vt:lpstr>'3 海難種別P36'!Print_Area</vt:lpstr>
      <vt:lpstr>'5 要救助海難船舶見積価格調P38'!Print_Area</vt:lpstr>
      <vt:lpstr>'6 (1)人身事故発生救助状況P39'!Print_Area</vt:lpstr>
      <vt:lpstr>'6(2)海難によらない乗船者の事故内容別調P40'!Print_Area</vt:lpstr>
      <vt:lpstr>'6(3)海浜事故等の事故内容別調P41'!Print_Area</vt:lpstr>
      <vt:lpstr>地域図P35!Print_Area</vt:lpstr>
      <vt:lpstr>'【種子島署、宮古島部追記】1 部署要救助P25-32'!Print_Titles</vt:lpstr>
      <vt:lpstr>'2 海難発生距岸P33-34'!Print_Titles</vt:lpstr>
    </vt:vector>
  </TitlesOfParts>
  <Company>海上保安庁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海上保安庁</dc:creator>
  <cp:lastModifiedBy>JCG User</cp:lastModifiedBy>
  <cp:lastPrinted>2019-02-04T08:47:42Z</cp:lastPrinted>
  <dcterms:created xsi:type="dcterms:W3CDTF">1999-01-27T07:02:38Z</dcterms:created>
  <dcterms:modified xsi:type="dcterms:W3CDTF">2022-08-31T01:15:03Z</dcterms:modified>
</cp:coreProperties>
</file>