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T:\★年報関係\正誤表\修正統計表（平成３１年・令和元年報）\"/>
    </mc:Choice>
  </mc:AlternateContent>
  <bookViews>
    <workbookView xWindow="0" yWindow="0" windowWidth="20490" windowHeight="7530"/>
  </bookViews>
  <sheets>
    <sheet name="19-00-07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_xlnm.Print_Area" localSheetId="0">'19-00-07'!$A$2:$AA$168</definedName>
    <definedName name="_xlnm.Print_Titles" localSheetId="0">'19-00-07'!$6:$6</definedName>
    <definedName name="再調査取扱状況">#REF!</definedName>
    <definedName name="収容分類級別調査終了人員表">#REF!</definedName>
    <definedName name="入院時調査取扱状況">#REF!</definedName>
  </definedNames>
  <calcPr calcId="162913" fullCalcOnLoad="1"/>
</workbook>
</file>

<file path=xl/calcChain.xml><?xml version="1.0" encoding="utf-8"?>
<calcChain xmlns="http://schemas.openxmlformats.org/spreadsheetml/2006/main">
  <c r="I147" i="1" l="1"/>
  <c r="H147" i="1"/>
  <c r="G146" i="1"/>
  <c r="I146" i="1"/>
  <c r="H146" i="1"/>
  <c r="H135" i="1"/>
  <c r="H12" i="1"/>
  <c r="G15" i="1"/>
  <c r="AA147" i="1"/>
  <c r="J147" i="1"/>
  <c r="J10" i="1"/>
  <c r="J8" i="1"/>
  <c r="K147" i="1"/>
  <c r="L147" i="1"/>
  <c r="M147" i="1"/>
  <c r="N147" i="1"/>
  <c r="N10" i="1"/>
  <c r="N8" i="1"/>
  <c r="O147" i="1"/>
  <c r="P147" i="1"/>
  <c r="Q147" i="1"/>
  <c r="R147" i="1"/>
  <c r="S147" i="1"/>
  <c r="T147" i="1"/>
  <c r="T10" i="1"/>
  <c r="T8" i="1"/>
  <c r="U147" i="1"/>
  <c r="V147" i="1"/>
  <c r="V10" i="1"/>
  <c r="V8" i="1"/>
  <c r="W147" i="1"/>
  <c r="X147" i="1"/>
  <c r="X10" i="1"/>
  <c r="X8" i="1"/>
  <c r="Y147" i="1"/>
  <c r="Z147" i="1"/>
  <c r="G147" i="1"/>
  <c r="H10" i="1"/>
  <c r="J146" i="1"/>
  <c r="K146" i="1"/>
  <c r="L146" i="1"/>
  <c r="M146" i="1"/>
  <c r="N146" i="1"/>
  <c r="O146" i="1"/>
  <c r="P146" i="1"/>
  <c r="Q146" i="1"/>
  <c r="R146" i="1"/>
  <c r="S146" i="1"/>
  <c r="T146" i="1"/>
  <c r="U146" i="1"/>
  <c r="V146" i="1"/>
  <c r="W146" i="1"/>
  <c r="X146" i="1"/>
  <c r="Y146" i="1"/>
  <c r="Z146" i="1"/>
  <c r="AA146" i="1"/>
  <c r="G155" i="1"/>
  <c r="G154" i="1"/>
  <c r="H117" i="1"/>
  <c r="I118" i="1"/>
  <c r="J118" i="1"/>
  <c r="K118" i="1"/>
  <c r="L118" i="1"/>
  <c r="M118" i="1"/>
  <c r="N118" i="1"/>
  <c r="O118" i="1"/>
  <c r="P118" i="1"/>
  <c r="Q118" i="1"/>
  <c r="R118" i="1"/>
  <c r="S118" i="1"/>
  <c r="T118" i="1"/>
  <c r="U118" i="1"/>
  <c r="V118" i="1"/>
  <c r="W118" i="1"/>
  <c r="X118" i="1"/>
  <c r="Y118" i="1"/>
  <c r="Z118" i="1"/>
  <c r="AA118" i="1"/>
  <c r="H118" i="1"/>
  <c r="H93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H94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G89" i="1"/>
  <c r="G88" i="1"/>
  <c r="H40" i="1"/>
  <c r="H8" i="1"/>
  <c r="I40" i="1"/>
  <c r="J40" i="1"/>
  <c r="K40" i="1"/>
  <c r="K10" i="1"/>
  <c r="L40" i="1"/>
  <c r="M40" i="1"/>
  <c r="N40" i="1"/>
  <c r="O40" i="1"/>
  <c r="O10" i="1"/>
  <c r="P40" i="1"/>
  <c r="P10" i="1"/>
  <c r="P8" i="1"/>
  <c r="Q40" i="1"/>
  <c r="R40" i="1"/>
  <c r="S40" i="1"/>
  <c r="S10" i="1"/>
  <c r="S8" i="1"/>
  <c r="T40" i="1"/>
  <c r="U40" i="1"/>
  <c r="V40" i="1"/>
  <c r="W40" i="1"/>
  <c r="W10" i="1"/>
  <c r="X40" i="1"/>
  <c r="Y40" i="1"/>
  <c r="Z40" i="1"/>
  <c r="AA40" i="1"/>
  <c r="AA10" i="1"/>
  <c r="G69" i="1"/>
  <c r="W25" i="1"/>
  <c r="U25" i="1"/>
  <c r="S25" i="1"/>
  <c r="Q25" i="1"/>
  <c r="O25" i="1"/>
  <c r="M25" i="1"/>
  <c r="K25" i="1"/>
  <c r="I25" i="1"/>
  <c r="G37" i="1"/>
  <c r="G34" i="1"/>
  <c r="G35" i="1"/>
  <c r="G36" i="1"/>
  <c r="H25" i="1"/>
  <c r="J25" i="1"/>
  <c r="L25" i="1"/>
  <c r="N25" i="1"/>
  <c r="P25" i="1"/>
  <c r="R25" i="1"/>
  <c r="T25" i="1"/>
  <c r="V25" i="1"/>
  <c r="X25" i="1"/>
  <c r="Y25" i="1"/>
  <c r="Z25" i="1"/>
  <c r="AA25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H13" i="1"/>
  <c r="G20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G166" i="1"/>
  <c r="G165" i="1"/>
  <c r="G164" i="1"/>
  <c r="G163" i="1"/>
  <c r="G162" i="1"/>
  <c r="G161" i="1"/>
  <c r="G160" i="1"/>
  <c r="G159" i="1"/>
  <c r="G158" i="1"/>
  <c r="G157" i="1"/>
  <c r="G156" i="1"/>
  <c r="G153" i="1"/>
  <c r="G152" i="1"/>
  <c r="G151" i="1"/>
  <c r="G150" i="1"/>
  <c r="G149" i="1"/>
  <c r="G144" i="1"/>
  <c r="G143" i="1"/>
  <c r="G142" i="1"/>
  <c r="G141" i="1"/>
  <c r="G140" i="1"/>
  <c r="G136" i="1"/>
  <c r="G139" i="1"/>
  <c r="G138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94" i="1"/>
  <c r="G101" i="1"/>
  <c r="G100" i="1"/>
  <c r="G99" i="1"/>
  <c r="G98" i="1"/>
  <c r="G97" i="1"/>
  <c r="G96" i="1"/>
  <c r="G91" i="1"/>
  <c r="G90" i="1"/>
  <c r="G87" i="1"/>
  <c r="G86" i="1"/>
  <c r="G75" i="1"/>
  <c r="G9" i="1" s="1"/>
  <c r="G8" i="1" s="1"/>
  <c r="G85" i="1"/>
  <c r="G84" i="1"/>
  <c r="G83" i="1"/>
  <c r="G82" i="1"/>
  <c r="G81" i="1"/>
  <c r="G80" i="1"/>
  <c r="G76" i="1"/>
  <c r="G79" i="1"/>
  <c r="G78" i="1"/>
  <c r="G73" i="1"/>
  <c r="G72" i="1"/>
  <c r="G71" i="1"/>
  <c r="G70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0" i="1"/>
  <c r="G42" i="1"/>
  <c r="G33" i="1"/>
  <c r="G32" i="1"/>
  <c r="G31" i="1"/>
  <c r="G30" i="1"/>
  <c r="G29" i="1"/>
  <c r="G28" i="1"/>
  <c r="G27" i="1"/>
  <c r="G24" i="1"/>
  <c r="G16" i="1"/>
  <c r="G13" i="1"/>
  <c r="G10" i="1"/>
  <c r="G17" i="1"/>
  <c r="G18" i="1"/>
  <c r="G19" i="1"/>
  <c r="G21" i="1"/>
  <c r="G22" i="1"/>
  <c r="I12" i="1"/>
  <c r="J12" i="1"/>
  <c r="K12" i="1"/>
  <c r="L12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H39" i="1"/>
  <c r="H9" i="1"/>
  <c r="I39" i="1"/>
  <c r="J39" i="1"/>
  <c r="J9" i="1"/>
  <c r="K39" i="1"/>
  <c r="L39" i="1"/>
  <c r="M39" i="1"/>
  <c r="N39" i="1"/>
  <c r="N9" i="1"/>
  <c r="O39" i="1"/>
  <c r="P39" i="1"/>
  <c r="P9" i="1"/>
  <c r="Q39" i="1"/>
  <c r="R39" i="1"/>
  <c r="R9" i="1"/>
  <c r="S39" i="1"/>
  <c r="T39" i="1"/>
  <c r="T9" i="1"/>
  <c r="U39" i="1"/>
  <c r="V39" i="1"/>
  <c r="W39" i="1"/>
  <c r="X39" i="1"/>
  <c r="X9" i="1"/>
  <c r="Y39" i="1"/>
  <c r="Z39" i="1"/>
  <c r="Z9" i="1"/>
  <c r="AA39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I93" i="1"/>
  <c r="I9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N135" i="1"/>
  <c r="M135" i="1"/>
  <c r="L135" i="1"/>
  <c r="K135" i="1"/>
  <c r="J135" i="1"/>
  <c r="I135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N136" i="1"/>
  <c r="M136" i="1"/>
  <c r="L136" i="1"/>
  <c r="K136" i="1"/>
  <c r="J136" i="1"/>
  <c r="I136" i="1"/>
  <c r="H136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K10" i="1"/>
  <c r="GL10" i="1"/>
  <c r="GM10" i="1"/>
  <c r="GN10" i="1"/>
  <c r="GO10" i="1"/>
  <c r="GP10" i="1"/>
  <c r="GQ10" i="1"/>
  <c r="GR10" i="1"/>
  <c r="GS10" i="1"/>
  <c r="GT10" i="1"/>
  <c r="GU10" i="1"/>
  <c r="GV10" i="1"/>
  <c r="GW10" i="1"/>
  <c r="GX10" i="1"/>
  <c r="GY10" i="1"/>
  <c r="GZ10" i="1"/>
  <c r="HA10" i="1"/>
  <c r="HB10" i="1"/>
  <c r="HC10" i="1"/>
  <c r="HD10" i="1"/>
  <c r="HE10" i="1"/>
  <c r="HF10" i="1"/>
  <c r="HG10" i="1"/>
  <c r="HH10" i="1"/>
  <c r="HI10" i="1"/>
  <c r="HJ10" i="1"/>
  <c r="HK10" i="1"/>
  <c r="HL10" i="1"/>
  <c r="HM10" i="1"/>
  <c r="HN10" i="1"/>
  <c r="HO10" i="1"/>
  <c r="HP10" i="1"/>
  <c r="HQ10" i="1"/>
  <c r="HR10" i="1"/>
  <c r="HS10" i="1"/>
  <c r="HT10" i="1"/>
  <c r="HU10" i="1"/>
  <c r="HV10" i="1"/>
  <c r="HW10" i="1"/>
  <c r="HX10" i="1"/>
  <c r="HY10" i="1"/>
  <c r="HZ10" i="1"/>
  <c r="IA10" i="1"/>
  <c r="IB10" i="1"/>
  <c r="IC10" i="1"/>
  <c r="ID10" i="1"/>
  <c r="IE10" i="1"/>
  <c r="IF10" i="1"/>
  <c r="IG10" i="1"/>
  <c r="IH10" i="1"/>
  <c r="II10" i="1"/>
  <c r="IJ10" i="1"/>
  <c r="IK10" i="1"/>
  <c r="IL10" i="1"/>
  <c r="IM10" i="1"/>
  <c r="IN10" i="1"/>
  <c r="IO10" i="1"/>
  <c r="IP10" i="1"/>
  <c r="IQ10" i="1"/>
  <c r="IR10" i="1"/>
  <c r="IS10" i="1"/>
  <c r="IT10" i="1"/>
  <c r="IU10" i="1"/>
  <c r="IV10" i="1"/>
  <c r="G93" i="1"/>
  <c r="G117" i="1"/>
  <c r="G118" i="1"/>
  <c r="G135" i="1"/>
  <c r="I10" i="1"/>
  <c r="I8" i="1"/>
  <c r="M10" i="1"/>
  <c r="Q10" i="1"/>
  <c r="U10" i="1"/>
  <c r="Y10" i="1"/>
  <c r="L10" i="1"/>
  <c r="R10" i="1"/>
  <c r="R8" i="1"/>
  <c r="Z10" i="1"/>
  <c r="G25" i="1"/>
  <c r="V9" i="1"/>
  <c r="L9" i="1"/>
  <c r="G12" i="1"/>
  <c r="AA9" i="1"/>
  <c r="Y9" i="1"/>
  <c r="Y8" i="1"/>
  <c r="W9" i="1"/>
  <c r="U9" i="1"/>
  <c r="U8" i="1"/>
  <c r="S9" i="1"/>
  <c r="Q9" i="1"/>
  <c r="Q8" i="1"/>
  <c r="O9" i="1"/>
  <c r="O8" i="1"/>
  <c r="M9" i="1"/>
  <c r="M8" i="1"/>
  <c r="K9" i="1"/>
  <c r="L8" i="1"/>
  <c r="Z8" i="1"/>
  <c r="AA8" i="1"/>
  <c r="G39" i="1"/>
  <c r="K8" i="1"/>
  <c r="W8" i="1"/>
</calcChain>
</file>

<file path=xl/sharedStrings.xml><?xml version="1.0" encoding="utf-8"?>
<sst xmlns="http://schemas.openxmlformats.org/spreadsheetml/2006/main" count="269" uniqueCount="124">
  <si>
    <t>7　施設別　　年　末　在　所　受　刑　者　の　</t>
    <rPh sb="7" eb="8">
      <t>トシ</t>
    </rPh>
    <rPh sb="9" eb="10">
      <t>スエ</t>
    </rPh>
    <rPh sb="11" eb="12">
      <t>ザイ</t>
    </rPh>
    <rPh sb="13" eb="14">
      <t>ショ</t>
    </rPh>
    <rPh sb="15" eb="16">
      <t>ウケ</t>
    </rPh>
    <rPh sb="17" eb="18">
      <t>ケイ</t>
    </rPh>
    <rPh sb="19" eb="20">
      <t>シャ</t>
    </rPh>
    <phoneticPr fontId="5"/>
  </si>
  <si>
    <t>属　性　及　び　犯　罪　傾　向　の　進　度</t>
    <rPh sb="0" eb="1">
      <t>ゾク</t>
    </rPh>
    <rPh sb="2" eb="3">
      <t>セイ</t>
    </rPh>
    <rPh sb="4" eb="5">
      <t>オヨ</t>
    </rPh>
    <rPh sb="8" eb="9">
      <t>ハン</t>
    </rPh>
    <rPh sb="10" eb="11">
      <t>ツミ</t>
    </rPh>
    <rPh sb="12" eb="13">
      <t>ナダレ</t>
    </rPh>
    <rPh sb="14" eb="15">
      <t>ムカイ</t>
    </rPh>
    <rPh sb="18" eb="19">
      <t>ススム</t>
    </rPh>
    <rPh sb="20" eb="21">
      <t>ド</t>
    </rPh>
    <phoneticPr fontId="5"/>
  </si>
  <si>
    <t>施設名</t>
    <rPh sb="0" eb="2">
      <t>シセツ</t>
    </rPh>
    <rPh sb="2" eb="3">
      <t>メイ</t>
    </rPh>
    <phoneticPr fontId="5"/>
  </si>
  <si>
    <t>総数</t>
    <rPh sb="0" eb="2">
      <t>ソウスウ</t>
    </rPh>
    <phoneticPr fontId="5"/>
  </si>
  <si>
    <t>Ａ
ＷＡ</t>
  </si>
  <si>
    <t>Ｂ
ＷＢ</t>
  </si>
  <si>
    <t>ＦＡ
ＷＦＡ</t>
  </si>
  <si>
    <t>ＦＢ
ＷＦＢ</t>
  </si>
  <si>
    <t>ＩＡ
ＷＩＡ</t>
  </si>
  <si>
    <t>ＩＢ
ＷＩＢ</t>
  </si>
  <si>
    <t>ＪＡ
ＷＪＡ</t>
  </si>
  <si>
    <t>ＪＢ
ＷＪＢ</t>
  </si>
  <si>
    <t>ＬＡ
ＷＬＡ</t>
  </si>
  <si>
    <t>ＬＢ
ＷＬＢ</t>
  </si>
  <si>
    <t>ＹＡ
ＷＹＡ</t>
  </si>
  <si>
    <t>ＹＢ
ＷＹＢ</t>
  </si>
  <si>
    <t>ＭＡ
ＭＷＡ</t>
  </si>
  <si>
    <t>ＭＢ
ＭＷＢ</t>
  </si>
  <si>
    <t>ＰＡ
ＰＷＡ</t>
  </si>
  <si>
    <t>ＰＢ
ＰＷＢ</t>
  </si>
  <si>
    <t>Jｔ
JｔＷ</t>
  </si>
  <si>
    <t>ＤＡ
ＤＷＡ</t>
  </si>
  <si>
    <t>ＤＢ
ＤＷＢ</t>
  </si>
  <si>
    <t>未決定</t>
    <rPh sb="0" eb="3">
      <t>ミケッテイ</t>
    </rPh>
    <phoneticPr fontId="5"/>
  </si>
  <si>
    <t>総数</t>
  </si>
  <si>
    <t>男</t>
  </si>
  <si>
    <t>女</t>
  </si>
  <si>
    <t>札幌矯正管区</t>
  </si>
  <si>
    <t>札幌</t>
  </si>
  <si>
    <t>帯広</t>
  </si>
  <si>
    <t>月形</t>
    <rPh sb="0" eb="1">
      <t>ツキ</t>
    </rPh>
    <rPh sb="1" eb="2">
      <t>カタチ</t>
    </rPh>
    <phoneticPr fontId="5"/>
  </si>
  <si>
    <t>函館</t>
    <rPh sb="0" eb="2">
      <t>ハコダテ</t>
    </rPh>
    <phoneticPr fontId="5"/>
  </si>
  <si>
    <t>（少年）</t>
  </si>
  <si>
    <t>仙台矯正管区</t>
  </si>
  <si>
    <t>青森</t>
  </si>
  <si>
    <t>宮城</t>
  </si>
  <si>
    <t>秋田</t>
    <rPh sb="0" eb="2">
      <t>アキタ</t>
    </rPh>
    <phoneticPr fontId="5"/>
  </si>
  <si>
    <t>福島</t>
  </si>
  <si>
    <t>盛岡</t>
    <rPh sb="0" eb="2">
      <t>モリオカ</t>
    </rPh>
    <phoneticPr fontId="5"/>
  </si>
  <si>
    <t>東京矯正管区</t>
  </si>
  <si>
    <t>水戸</t>
    <rPh sb="0" eb="2">
      <t>ミト</t>
    </rPh>
    <phoneticPr fontId="5"/>
  </si>
  <si>
    <t>栃木</t>
    <rPh sb="0" eb="2">
      <t>トチギ</t>
    </rPh>
    <phoneticPr fontId="5"/>
  </si>
  <si>
    <t>黒羽</t>
  </si>
  <si>
    <t>喜連川</t>
    <rPh sb="0" eb="1">
      <t>キ</t>
    </rPh>
    <rPh sb="1" eb="2">
      <t>ヅ</t>
    </rPh>
    <rPh sb="2" eb="3">
      <t>カワ</t>
    </rPh>
    <phoneticPr fontId="5"/>
  </si>
  <si>
    <t>（社会）</t>
    <rPh sb="1" eb="3">
      <t>シャカイ</t>
    </rPh>
    <phoneticPr fontId="5"/>
  </si>
  <si>
    <t>前橋</t>
  </si>
  <si>
    <t>千葉</t>
  </si>
  <si>
    <t>市原</t>
  </si>
  <si>
    <t>（医療）</t>
  </si>
  <si>
    <t>府中</t>
  </si>
  <si>
    <t>横浜</t>
  </si>
  <si>
    <t>新潟</t>
  </si>
  <si>
    <t>甲府</t>
  </si>
  <si>
    <t>長野</t>
  </si>
  <si>
    <t>静岡</t>
  </si>
  <si>
    <t>川越</t>
  </si>
  <si>
    <t>東京（拘置所）</t>
    <rPh sb="0" eb="1">
      <t>ヒガシ</t>
    </rPh>
    <rPh sb="1" eb="2">
      <t>キョウ</t>
    </rPh>
    <phoneticPr fontId="5"/>
  </si>
  <si>
    <t>立川（拘置所）</t>
    <rPh sb="0" eb="1">
      <t>タテ</t>
    </rPh>
    <rPh sb="1" eb="2">
      <t>カワ</t>
    </rPh>
    <phoneticPr fontId="5"/>
  </si>
  <si>
    <t>名古屋矯正管区</t>
  </si>
  <si>
    <t>富山</t>
  </si>
  <si>
    <t>金沢</t>
  </si>
  <si>
    <t>福井</t>
  </si>
  <si>
    <t>岐阜</t>
  </si>
  <si>
    <t>笠松</t>
    <rPh sb="0" eb="2">
      <t>カサマツ</t>
    </rPh>
    <phoneticPr fontId="5"/>
  </si>
  <si>
    <t>岡崎</t>
    <phoneticPr fontId="5"/>
  </si>
  <si>
    <t>大阪矯正管区</t>
  </si>
  <si>
    <t>滋賀</t>
    <phoneticPr fontId="5"/>
  </si>
  <si>
    <t>京都</t>
    <rPh sb="0" eb="2">
      <t>キョウト</t>
    </rPh>
    <phoneticPr fontId="5"/>
  </si>
  <si>
    <t>大阪</t>
  </si>
  <si>
    <t>加古川</t>
  </si>
  <si>
    <t>播磨</t>
    <rPh sb="0" eb="1">
      <t>バン</t>
    </rPh>
    <rPh sb="1" eb="2">
      <t>オサム</t>
    </rPh>
    <phoneticPr fontId="5"/>
  </si>
  <si>
    <t>和歌山</t>
    <rPh sb="0" eb="3">
      <t>ワカヤマ</t>
    </rPh>
    <phoneticPr fontId="5"/>
  </si>
  <si>
    <t>京都（拘置所）</t>
    <rPh sb="0" eb="1">
      <t>キョウ</t>
    </rPh>
    <rPh sb="1" eb="2">
      <t>ミヤコ</t>
    </rPh>
    <phoneticPr fontId="5"/>
  </si>
  <si>
    <t>大阪（拘置所）</t>
    <rPh sb="0" eb="1">
      <t>ダイ</t>
    </rPh>
    <rPh sb="1" eb="2">
      <t>サカ</t>
    </rPh>
    <phoneticPr fontId="5"/>
  </si>
  <si>
    <t>神戸（拘置所）</t>
    <rPh sb="0" eb="1">
      <t>カミ</t>
    </rPh>
    <rPh sb="1" eb="2">
      <t>ト</t>
    </rPh>
    <phoneticPr fontId="5"/>
  </si>
  <si>
    <t>広島矯正管区</t>
  </si>
  <si>
    <t>岡山</t>
  </si>
  <si>
    <t>岩国</t>
  </si>
  <si>
    <t>美祢</t>
    <rPh sb="0" eb="1">
      <t>ビ</t>
    </rPh>
    <rPh sb="1" eb="2">
      <t>ネ</t>
    </rPh>
    <phoneticPr fontId="5"/>
  </si>
  <si>
    <t>広島（拘置所）</t>
    <rPh sb="0" eb="1">
      <t>ヒロ</t>
    </rPh>
    <rPh sb="1" eb="2">
      <t>シマ</t>
    </rPh>
    <phoneticPr fontId="5"/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</si>
  <si>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</si>
  <si>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</si>
  <si>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</si>
  <si>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</si>
  <si>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</si>
  <si>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</si>
  <si>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</si>
  <si>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麓</t>
  </si>
  <si>
    <t>大分</t>
  </si>
  <si>
    <t>宮崎</t>
  </si>
  <si>
    <t>沖縄</t>
  </si>
  <si>
    <t>佐賀</t>
  </si>
  <si>
    <t>福岡（拘置所）</t>
    <rPh sb="0" eb="1">
      <t>フク</t>
    </rPh>
    <rPh sb="1" eb="2">
      <t>オカ</t>
    </rPh>
    <phoneticPr fontId="5"/>
  </si>
  <si>
    <t>少年院</t>
  </si>
  <si>
    <t>（男</t>
    <phoneticPr fontId="3"/>
  </si>
  <si>
    <t>（女</t>
    <rPh sb="1" eb="2">
      <t>オンナ</t>
    </rPh>
    <phoneticPr fontId="3"/>
  </si>
  <si>
    <t>男</t>
    <phoneticPr fontId="3"/>
  </si>
  <si>
    <t>女</t>
    <rPh sb="0" eb="1">
      <t>オンナ</t>
    </rPh>
    <phoneticPr fontId="3"/>
  </si>
  <si>
    <t>松本</t>
    <rPh sb="0" eb="2">
      <t>マツモト</t>
    </rPh>
    <phoneticPr fontId="3"/>
  </si>
  <si>
    <t>鳥取</t>
    <rPh sb="0" eb="2">
      <t>トットリ</t>
    </rPh>
    <phoneticPr fontId="3"/>
  </si>
  <si>
    <t>松江</t>
    <rPh sb="0" eb="2">
      <t>マツエ</t>
    </rPh>
    <phoneticPr fontId="3"/>
  </si>
  <si>
    <t>熊本</t>
    <rPh sb="0" eb="2">
      <t>クマモト</t>
    </rPh>
    <phoneticPr fontId="3"/>
  </si>
  <si>
    <t>鹿児島</t>
    <rPh sb="0" eb="3">
      <t>カゴシマ</t>
    </rPh>
    <phoneticPr fontId="3"/>
  </si>
  <si>
    <t>名古屋</t>
    <phoneticPr fontId="3"/>
  </si>
  <si>
    <t>島根あさひ</t>
    <rPh sb="0" eb="1">
      <t>シマ</t>
    </rPh>
    <rPh sb="1" eb="2">
      <t>ネ</t>
    </rPh>
    <phoneticPr fontId="5"/>
  </si>
  <si>
    <t>(社会)</t>
  </si>
  <si>
    <t>旭川</t>
    <rPh sb="0" eb="2">
      <t>アサヒカワ</t>
    </rPh>
    <phoneticPr fontId="3"/>
  </si>
  <si>
    <t>姫路（少年）</t>
    <rPh sb="0" eb="2">
      <t>ヒメジ</t>
    </rPh>
    <rPh sb="3" eb="5">
      <t>ショウネン</t>
    </rPh>
    <phoneticPr fontId="5"/>
  </si>
  <si>
    <t>男</t>
    <phoneticPr fontId="3"/>
  </si>
  <si>
    <t>福岡</t>
    <rPh sb="0" eb="2">
      <t>フクオカ</t>
    </rPh>
    <phoneticPr fontId="3"/>
  </si>
  <si>
    <t>東日本</t>
    <rPh sb="0" eb="3">
      <t>ヒガシニホン</t>
    </rPh>
    <phoneticPr fontId="3"/>
  </si>
  <si>
    <t>女</t>
    <phoneticPr fontId="3"/>
  </si>
  <si>
    <t>網走</t>
    <rPh sb="0" eb="2">
      <t>アバシリ</t>
    </rPh>
    <phoneticPr fontId="3"/>
  </si>
  <si>
    <t>山形</t>
    <rPh sb="0" eb="2">
      <t>ヤマガタ</t>
    </rPh>
    <phoneticPr fontId="3"/>
  </si>
  <si>
    <t>三重</t>
    <rPh sb="0" eb="2">
      <t>ミエ</t>
    </rPh>
    <phoneticPr fontId="3"/>
  </si>
  <si>
    <t>神戸</t>
    <rPh sb="0" eb="2">
      <t>コウベ</t>
    </rPh>
    <phoneticPr fontId="5"/>
  </si>
  <si>
    <t>広島</t>
    <rPh sb="0" eb="2">
      <t>ヒロシマ</t>
    </rPh>
    <phoneticPr fontId="3"/>
  </si>
  <si>
    <t>山口</t>
    <rPh sb="1" eb="2">
      <t>グチ</t>
    </rPh>
    <phoneticPr fontId="3"/>
  </si>
  <si>
    <t>長崎</t>
    <rPh sb="0" eb="2">
      <t>ナガサキ</t>
    </rPh>
    <phoneticPr fontId="3"/>
  </si>
  <si>
    <t>（男</t>
    <rPh sb="1" eb="2">
      <t>オトコ</t>
    </rPh>
    <phoneticPr fontId="3"/>
  </si>
  <si>
    <t xml:space="preserve"> </t>
  </si>
  <si>
    <t>　</t>
  </si>
  <si>
    <t>名古屋（拘置所）</t>
    <rPh sb="0" eb="3">
      <t>ナゴヤ</t>
    </rPh>
    <phoneticPr fontId="5"/>
  </si>
  <si>
    <t>（少年）</t>
    <rPh sb="1" eb="3">
      <t>ショウネン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</si>
</sst>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7" formatCode="#,##0_);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>
      <alignment vertical="center"/>
    </xf>
    <xf numFmtId="0" fontId="9" fillId="0" borderId="0"/>
    <xf numFmtId="0" fontId="2" fillId="0" borderId="0"/>
  </cellStyleXfs>
  <cellXfs count="78">
    <xf numFmtId="0" fontId="0" fillId="0" borderId="0" xfId="0">
      <alignment vertical="center"/>
    </xf>
    <xf numFmtId="0" fontId="2" fillId="0" borderId="0" xfId="3" applyFont="1" applyFill="1" applyAlignment="1">
      <alignment vertical="center"/>
    </xf>
    <xf numFmtId="0" fontId="2" fillId="0" borderId="0" xfId="3" applyFont="1" applyFill="1" applyBorder="1" applyAlignment="1">
      <alignment horizontal="left" vertical="center"/>
    </xf>
    <xf numFmtId="0" fontId="2" fillId="0" borderId="0" xfId="3" applyFont="1" applyFill="1" applyBorder="1" applyAlignment="1">
      <alignment vertical="center"/>
    </xf>
    <xf numFmtId="0" fontId="4" fillId="0" borderId="0" xfId="3" applyFont="1" applyFill="1" applyAlignment="1">
      <alignment vertical="center"/>
    </xf>
    <xf numFmtId="0" fontId="4" fillId="0" borderId="0" xfId="3" applyFont="1" applyFill="1" applyBorder="1" applyAlignment="1">
      <alignment horizontal="left" vertical="center"/>
    </xf>
    <xf numFmtId="0" fontId="4" fillId="0" borderId="0" xfId="3" applyFont="1" applyFill="1" applyBorder="1" applyAlignment="1">
      <alignment vertical="center"/>
    </xf>
    <xf numFmtId="0" fontId="1" fillId="0" borderId="1" xfId="3" applyFont="1" applyFill="1" applyBorder="1" applyAlignment="1">
      <alignment vertical="center"/>
    </xf>
    <xf numFmtId="0" fontId="1" fillId="0" borderId="0" xfId="3" applyFont="1" applyFill="1" applyAlignment="1">
      <alignment horizontal="right" vertical="center"/>
    </xf>
    <xf numFmtId="0" fontId="1" fillId="0" borderId="0" xfId="3" applyFont="1" applyFill="1" applyAlignment="1">
      <alignment horizontal="center" vertical="center"/>
    </xf>
    <xf numFmtId="0" fontId="1" fillId="0" borderId="0" xfId="3" applyFont="1" applyFill="1" applyAlignment="1">
      <alignment vertical="center"/>
    </xf>
    <xf numFmtId="0" fontId="1" fillId="0" borderId="0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right" vertical="center"/>
    </xf>
    <xf numFmtId="0" fontId="1" fillId="0" borderId="2" xfId="3" applyFont="1" applyFill="1" applyBorder="1" applyAlignment="1">
      <alignment horizontal="center" vertical="center"/>
    </xf>
    <xf numFmtId="0" fontId="1" fillId="0" borderId="2" xfId="3" applyFont="1" applyFill="1" applyBorder="1" applyAlignment="1">
      <alignment vertical="center"/>
    </xf>
    <xf numFmtId="0" fontId="1" fillId="0" borderId="2" xfId="3" applyFont="1" applyFill="1" applyBorder="1" applyAlignment="1">
      <alignment horizontal="distributed" vertical="center" justifyLastLine="1"/>
    </xf>
    <xf numFmtId="0" fontId="1" fillId="0" borderId="3" xfId="3" applyFont="1" applyFill="1" applyBorder="1" applyAlignment="1">
      <alignment horizontal="distributed" vertical="center" justifyLastLine="1"/>
    </xf>
    <xf numFmtId="0" fontId="1" fillId="0" borderId="4" xfId="3" applyFont="1" applyFill="1" applyBorder="1" applyAlignment="1">
      <alignment horizontal="center" vertical="center" wrapText="1" justifyLastLine="1"/>
    </xf>
    <xf numFmtId="0" fontId="1" fillId="0" borderId="3" xfId="3" applyFont="1" applyFill="1" applyBorder="1" applyAlignment="1">
      <alignment horizontal="center" vertical="center" wrapText="1" justifyLastLine="1"/>
    </xf>
    <xf numFmtId="0" fontId="1" fillId="0" borderId="5" xfId="3" applyFont="1" applyFill="1" applyBorder="1" applyAlignment="1">
      <alignment horizontal="center" vertical="center" justifyLastLine="1"/>
    </xf>
    <xf numFmtId="0" fontId="1" fillId="0" borderId="0" xfId="3" applyFont="1" applyFill="1" applyBorder="1" applyAlignment="1">
      <alignment horizontal="distributed" vertical="center" justifyLastLine="1"/>
    </xf>
    <xf numFmtId="0" fontId="6" fillId="0" borderId="0" xfId="3" applyFont="1" applyFill="1" applyBorder="1" applyAlignment="1">
      <alignment horizontal="distributed" vertical="center" justifyLastLine="1"/>
    </xf>
    <xf numFmtId="0" fontId="7" fillId="0" borderId="0" xfId="3" applyFont="1" applyFill="1" applyBorder="1">
      <alignment vertical="center"/>
    </xf>
    <xf numFmtId="0" fontId="7" fillId="0" borderId="0" xfId="3" applyFont="1" applyFill="1" applyBorder="1" applyAlignment="1">
      <alignment horizontal="right" vertical="center"/>
    </xf>
    <xf numFmtId="0" fontId="6" fillId="0" borderId="0" xfId="3" applyFont="1" applyFill="1" applyBorder="1">
      <alignment vertical="center"/>
    </xf>
    <xf numFmtId="0" fontId="6" fillId="0" borderId="0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distributed" vertical="center"/>
    </xf>
    <xf numFmtId="0" fontId="8" fillId="0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vertical="center"/>
    </xf>
    <xf numFmtId="0" fontId="8" fillId="0" borderId="0" xfId="3" applyFont="1" applyFill="1" applyBorder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>
      <alignment vertical="center"/>
    </xf>
    <xf numFmtId="0" fontId="6" fillId="0" borderId="1" xfId="3" applyFont="1" applyFill="1" applyBorder="1" applyAlignment="1">
      <alignment horizontal="distributed" vertical="center"/>
    </xf>
    <xf numFmtId="0" fontId="1" fillId="0" borderId="0" xfId="3" applyFont="1" applyFill="1">
      <alignment vertical="center"/>
    </xf>
    <xf numFmtId="0" fontId="1" fillId="0" borderId="0" xfId="3" applyFont="1" applyFill="1" applyBorder="1">
      <alignment vertical="center"/>
    </xf>
    <xf numFmtId="177" fontId="6" fillId="0" borderId="6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Alignment="1">
      <alignment horizontal="right" vertical="center"/>
    </xf>
    <xf numFmtId="177" fontId="6" fillId="0" borderId="7" xfId="3" applyNumberFormat="1" applyFont="1" applyFill="1" applyBorder="1" applyAlignment="1">
      <alignment horizontal="right" vertical="center"/>
    </xf>
    <xf numFmtId="177" fontId="6" fillId="0" borderId="1" xfId="3" applyNumberFormat="1" applyFont="1" applyFill="1" applyBorder="1" applyAlignment="1">
      <alignment horizontal="right" vertical="center"/>
    </xf>
    <xf numFmtId="41" fontId="7" fillId="0" borderId="0" xfId="3" applyNumberFormat="1" applyFont="1" applyFill="1" applyAlignment="1">
      <alignment horizontal="right" vertical="center"/>
    </xf>
    <xf numFmtId="0" fontId="6" fillId="0" borderId="0" xfId="3" applyFont="1" applyFill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left" vertical="center" shrinkToFit="1"/>
    </xf>
    <xf numFmtId="0" fontId="6" fillId="2" borderId="0" xfId="3" applyFont="1" applyFill="1" applyBorder="1">
      <alignment vertical="center"/>
    </xf>
    <xf numFmtId="0" fontId="6" fillId="0" borderId="0" xfId="3" applyFont="1" applyFill="1" applyBorder="1" applyAlignment="1">
      <alignment horizontal="center" vertical="center"/>
    </xf>
    <xf numFmtId="41" fontId="10" fillId="0" borderId="0" xfId="3" applyNumberFormat="1" applyFont="1" applyFill="1" applyAlignment="1">
      <alignment horizontal="right" vertical="center"/>
    </xf>
    <xf numFmtId="41" fontId="6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 applyAlignment="1">
      <alignment horizontal="distributed" vertical="center"/>
    </xf>
    <xf numFmtId="0" fontId="10" fillId="0" borderId="0" xfId="3" applyFont="1" applyFill="1" applyBorder="1" applyAlignment="1">
      <alignment vertical="center"/>
    </xf>
    <xf numFmtId="0" fontId="11" fillId="0" borderId="0" xfId="3" applyFont="1" applyFill="1" applyBorder="1">
      <alignment vertical="center"/>
    </xf>
    <xf numFmtId="0" fontId="11" fillId="0" borderId="0" xfId="3" applyFont="1" applyFill="1" applyBorder="1" applyAlignment="1">
      <alignment horizontal="right" vertical="center"/>
    </xf>
    <xf numFmtId="41" fontId="11" fillId="0" borderId="0" xfId="3" applyNumberFormat="1" applyFont="1" applyFill="1" applyAlignment="1">
      <alignment horizontal="right" vertical="center"/>
    </xf>
    <xf numFmtId="0" fontId="10" fillId="0" borderId="0" xfId="3" applyFont="1" applyFill="1" applyBorder="1">
      <alignment vertical="center"/>
    </xf>
    <xf numFmtId="0" fontId="10" fillId="0" borderId="0" xfId="3" applyFont="1" applyFill="1" applyBorder="1" applyAlignment="1">
      <alignment horizontal="right" vertical="center"/>
    </xf>
    <xf numFmtId="0" fontId="10" fillId="0" borderId="0" xfId="3" applyFont="1" applyFill="1" applyAlignment="1">
      <alignment vertical="center"/>
    </xf>
    <xf numFmtId="0" fontId="12" fillId="0" borderId="0" xfId="3" applyFont="1" applyFill="1" applyAlignment="1">
      <alignment vertical="center"/>
    </xf>
    <xf numFmtId="0" fontId="1" fillId="0" borderId="0" xfId="3" applyFont="1" applyFill="1" applyBorder="1" applyAlignment="1">
      <alignment horizontal="right" vertical="center"/>
    </xf>
    <xf numFmtId="0" fontId="1" fillId="0" borderId="5" xfId="3" applyFont="1" applyFill="1" applyBorder="1" applyAlignment="1">
      <alignment horizontal="distributed" vertical="center" justifyLastLine="1"/>
    </xf>
    <xf numFmtId="41" fontId="7" fillId="0" borderId="8" xfId="3" applyNumberFormat="1" applyFont="1" applyFill="1" applyBorder="1" applyAlignment="1">
      <alignment horizontal="right" vertical="center"/>
    </xf>
    <xf numFmtId="41" fontId="11" fillId="0" borderId="6" xfId="3" applyNumberFormat="1" applyFont="1" applyFill="1" applyBorder="1" applyAlignment="1">
      <alignment horizontal="right" vertical="center"/>
    </xf>
    <xf numFmtId="41" fontId="7" fillId="0" borderId="6" xfId="3" applyNumberFormat="1" applyFont="1" applyFill="1" applyBorder="1" applyAlignment="1">
      <alignment horizontal="right" vertical="center"/>
    </xf>
    <xf numFmtId="41" fontId="6" fillId="0" borderId="6" xfId="3" applyNumberFormat="1" applyFont="1" applyFill="1" applyBorder="1" applyAlignment="1">
      <alignment horizontal="right" vertical="center"/>
    </xf>
    <xf numFmtId="41" fontId="10" fillId="0" borderId="6" xfId="3" applyNumberFormat="1" applyFont="1" applyFill="1" applyBorder="1" applyAlignment="1">
      <alignment horizontal="right" vertical="center"/>
    </xf>
    <xf numFmtId="0" fontId="11" fillId="0" borderId="0" xfId="3" applyFont="1" applyFill="1" applyBorder="1" applyAlignment="1">
      <alignment horizontal="distributed" vertical="center"/>
    </xf>
    <xf numFmtId="0" fontId="6" fillId="0" borderId="0" xfId="3" applyFont="1" applyFill="1" applyBorder="1" applyAlignment="1">
      <alignment horizontal="distributed" vertical="center"/>
    </xf>
    <xf numFmtId="0" fontId="6" fillId="0" borderId="0" xfId="3" applyFont="1" applyFill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10" fillId="0" borderId="0" xfId="3" applyFont="1" applyFill="1" applyBorder="1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1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distributed" vertical="center"/>
    </xf>
    <xf numFmtId="0" fontId="7" fillId="0" borderId="0" xfId="3" applyFont="1" applyFill="1" applyBorder="1" applyAlignment="1">
      <alignment horizontal="center" vertical="center"/>
    </xf>
    <xf numFmtId="0" fontId="2" fillId="0" borderId="0" xfId="3" applyFont="1" applyFill="1" applyBorder="1" applyAlignment="1">
      <alignment horizontal="center" vertical="center"/>
    </xf>
    <xf numFmtId="0" fontId="4" fillId="0" borderId="0" xfId="3" applyFont="1" applyFill="1" applyAlignment="1">
      <alignment horizontal="right" vertical="center"/>
    </xf>
    <xf numFmtId="0" fontId="6" fillId="0" borderId="0" xfId="3" applyFont="1" applyFill="1" applyBorder="1" applyAlignment="1">
      <alignment vertical="center"/>
    </xf>
    <xf numFmtId="0" fontId="0" fillId="0" borderId="0" xfId="0" applyAlignment="1">
      <alignment vertical="center"/>
    </xf>
  </cellXfs>
  <cellStyles count="6">
    <cellStyle name="桁区切り 2" xfId="1"/>
    <cellStyle name="桁区切り 2 2" xfId="2"/>
    <cellStyle name="標準" xfId="0" builtinId="0"/>
    <cellStyle name="標準 2" xfId="3"/>
    <cellStyle name="標準 3" xfId="4"/>
    <cellStyle name="未定義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11</xdr:row>
      <xdr:rowOff>9525</xdr:rowOff>
    </xdr:from>
    <xdr:to>
      <xdr:col>4</xdr:col>
      <xdr:colOff>47625</xdr:colOff>
      <xdr:row>12</xdr:row>
      <xdr:rowOff>161925</xdr:rowOff>
    </xdr:to>
    <xdr:sp macro="" textlink="">
      <xdr:nvSpPr>
        <xdr:cNvPr id="17177" name="AutoShape 1"/>
        <xdr:cNvSpPr>
          <a:spLocks/>
        </xdr:cNvSpPr>
      </xdr:nvSpPr>
      <xdr:spPr bwMode="auto">
        <a:xfrm>
          <a:off x="1323975" y="2667000"/>
          <a:ext cx="133350" cy="352425"/>
        </a:xfrm>
        <a:prstGeom prst="leftBrace">
          <a:avLst>
            <a:gd name="adj1" fmla="val 1666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</xdr:row>
      <xdr:rowOff>38100</xdr:rowOff>
    </xdr:from>
    <xdr:to>
      <xdr:col>4</xdr:col>
      <xdr:colOff>19050</xdr:colOff>
      <xdr:row>15</xdr:row>
      <xdr:rowOff>180975</xdr:rowOff>
    </xdr:to>
    <xdr:sp macro="" textlink="">
      <xdr:nvSpPr>
        <xdr:cNvPr id="17178" name="AutoShape 2"/>
        <xdr:cNvSpPr>
          <a:spLocks/>
        </xdr:cNvSpPr>
      </xdr:nvSpPr>
      <xdr:spPr bwMode="auto">
        <a:xfrm>
          <a:off x="1333500" y="32956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28</xdr:row>
      <xdr:rowOff>38100</xdr:rowOff>
    </xdr:from>
    <xdr:to>
      <xdr:col>4</xdr:col>
      <xdr:colOff>19050</xdr:colOff>
      <xdr:row>29</xdr:row>
      <xdr:rowOff>180975</xdr:rowOff>
    </xdr:to>
    <xdr:sp macro="" textlink="">
      <xdr:nvSpPr>
        <xdr:cNvPr id="17179" name="AutoShape 6"/>
        <xdr:cNvSpPr>
          <a:spLocks/>
        </xdr:cNvSpPr>
      </xdr:nvSpPr>
      <xdr:spPr bwMode="auto">
        <a:xfrm>
          <a:off x="1333500" y="60960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23</xdr:row>
      <xdr:rowOff>19050</xdr:rowOff>
    </xdr:from>
    <xdr:to>
      <xdr:col>4</xdr:col>
      <xdr:colOff>47625</xdr:colOff>
      <xdr:row>24</xdr:row>
      <xdr:rowOff>161925</xdr:rowOff>
    </xdr:to>
    <xdr:sp macro="" textlink="">
      <xdr:nvSpPr>
        <xdr:cNvPr id="17180" name="AutoShape 8"/>
        <xdr:cNvSpPr>
          <a:spLocks/>
        </xdr:cNvSpPr>
      </xdr:nvSpPr>
      <xdr:spPr bwMode="auto">
        <a:xfrm>
          <a:off x="1304925" y="5076825"/>
          <a:ext cx="152400" cy="34290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34</xdr:row>
      <xdr:rowOff>38100</xdr:rowOff>
    </xdr:from>
    <xdr:to>
      <xdr:col>4</xdr:col>
      <xdr:colOff>19050</xdr:colOff>
      <xdr:row>35</xdr:row>
      <xdr:rowOff>180975</xdr:rowOff>
    </xdr:to>
    <xdr:sp macro="" textlink="">
      <xdr:nvSpPr>
        <xdr:cNvPr id="17181" name="AutoShape 11"/>
        <xdr:cNvSpPr>
          <a:spLocks/>
        </xdr:cNvSpPr>
      </xdr:nvSpPr>
      <xdr:spPr bwMode="auto">
        <a:xfrm>
          <a:off x="1333500" y="72961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504825</xdr:colOff>
      <xdr:row>38</xdr:row>
      <xdr:rowOff>47625</xdr:rowOff>
    </xdr:from>
    <xdr:to>
      <xdr:col>4</xdr:col>
      <xdr:colOff>47625</xdr:colOff>
      <xdr:row>39</xdr:row>
      <xdr:rowOff>161925</xdr:rowOff>
    </xdr:to>
    <xdr:sp macro="" textlink="">
      <xdr:nvSpPr>
        <xdr:cNvPr id="17182" name="AutoShape 13"/>
        <xdr:cNvSpPr>
          <a:spLocks/>
        </xdr:cNvSpPr>
      </xdr:nvSpPr>
      <xdr:spPr bwMode="auto">
        <a:xfrm>
          <a:off x="1295400" y="8105775"/>
          <a:ext cx="161925" cy="314325"/>
        </a:xfrm>
        <a:prstGeom prst="leftBrace">
          <a:avLst>
            <a:gd name="adj1" fmla="val 16671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71</xdr:row>
      <xdr:rowOff>38100</xdr:rowOff>
    </xdr:from>
    <xdr:to>
      <xdr:col>4</xdr:col>
      <xdr:colOff>19050</xdr:colOff>
      <xdr:row>72</xdr:row>
      <xdr:rowOff>180975</xdr:rowOff>
    </xdr:to>
    <xdr:sp macro="" textlink="">
      <xdr:nvSpPr>
        <xdr:cNvPr id="17183" name="AutoShape 15"/>
        <xdr:cNvSpPr>
          <a:spLocks/>
        </xdr:cNvSpPr>
      </xdr:nvSpPr>
      <xdr:spPr bwMode="auto">
        <a:xfrm>
          <a:off x="1333500" y="14697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69</xdr:row>
      <xdr:rowOff>38100</xdr:rowOff>
    </xdr:from>
    <xdr:to>
      <xdr:col>4</xdr:col>
      <xdr:colOff>19050</xdr:colOff>
      <xdr:row>70</xdr:row>
      <xdr:rowOff>180975</xdr:rowOff>
    </xdr:to>
    <xdr:sp macro="" textlink="">
      <xdr:nvSpPr>
        <xdr:cNvPr id="17184" name="AutoShape 16"/>
        <xdr:cNvSpPr>
          <a:spLocks/>
        </xdr:cNvSpPr>
      </xdr:nvSpPr>
      <xdr:spPr bwMode="auto">
        <a:xfrm>
          <a:off x="1333500" y="14297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65</xdr:row>
      <xdr:rowOff>38100</xdr:rowOff>
    </xdr:from>
    <xdr:to>
      <xdr:col>4</xdr:col>
      <xdr:colOff>19050</xdr:colOff>
      <xdr:row>66</xdr:row>
      <xdr:rowOff>180975</xdr:rowOff>
    </xdr:to>
    <xdr:sp macro="" textlink="">
      <xdr:nvSpPr>
        <xdr:cNvPr id="17185" name="AutoShape 18"/>
        <xdr:cNvSpPr>
          <a:spLocks/>
        </xdr:cNvSpPr>
      </xdr:nvSpPr>
      <xdr:spPr bwMode="auto">
        <a:xfrm>
          <a:off x="1333500" y="134969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55</xdr:row>
      <xdr:rowOff>38100</xdr:rowOff>
    </xdr:from>
    <xdr:to>
      <xdr:col>4</xdr:col>
      <xdr:colOff>19050</xdr:colOff>
      <xdr:row>56</xdr:row>
      <xdr:rowOff>180975</xdr:rowOff>
    </xdr:to>
    <xdr:sp macro="" textlink="">
      <xdr:nvSpPr>
        <xdr:cNvPr id="17186" name="AutoShape 22"/>
        <xdr:cNvSpPr>
          <a:spLocks/>
        </xdr:cNvSpPr>
      </xdr:nvSpPr>
      <xdr:spPr bwMode="auto">
        <a:xfrm>
          <a:off x="1333500" y="11496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52</xdr:row>
      <xdr:rowOff>38100</xdr:rowOff>
    </xdr:from>
    <xdr:to>
      <xdr:col>4</xdr:col>
      <xdr:colOff>19050</xdr:colOff>
      <xdr:row>53</xdr:row>
      <xdr:rowOff>180975</xdr:rowOff>
    </xdr:to>
    <xdr:sp macro="" textlink="">
      <xdr:nvSpPr>
        <xdr:cNvPr id="17187" name="AutoShape 23"/>
        <xdr:cNvSpPr>
          <a:spLocks/>
        </xdr:cNvSpPr>
      </xdr:nvSpPr>
      <xdr:spPr bwMode="auto">
        <a:xfrm>
          <a:off x="1333500" y="108966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49</xdr:row>
      <xdr:rowOff>38100</xdr:rowOff>
    </xdr:from>
    <xdr:to>
      <xdr:col>4</xdr:col>
      <xdr:colOff>19050</xdr:colOff>
      <xdr:row>50</xdr:row>
      <xdr:rowOff>180975</xdr:rowOff>
    </xdr:to>
    <xdr:sp macro="" textlink="">
      <xdr:nvSpPr>
        <xdr:cNvPr id="17188" name="AutoShape 24"/>
        <xdr:cNvSpPr>
          <a:spLocks/>
        </xdr:cNvSpPr>
      </xdr:nvSpPr>
      <xdr:spPr bwMode="auto">
        <a:xfrm>
          <a:off x="1333500" y="102965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47</xdr:row>
      <xdr:rowOff>38100</xdr:rowOff>
    </xdr:from>
    <xdr:to>
      <xdr:col>4</xdr:col>
      <xdr:colOff>19050</xdr:colOff>
      <xdr:row>48</xdr:row>
      <xdr:rowOff>180975</xdr:rowOff>
    </xdr:to>
    <xdr:sp macro="" textlink="">
      <xdr:nvSpPr>
        <xdr:cNvPr id="17189" name="AutoShape 25"/>
        <xdr:cNvSpPr>
          <a:spLocks/>
        </xdr:cNvSpPr>
      </xdr:nvSpPr>
      <xdr:spPr bwMode="auto">
        <a:xfrm>
          <a:off x="1333500" y="98964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44</xdr:row>
      <xdr:rowOff>38100</xdr:rowOff>
    </xdr:from>
    <xdr:to>
      <xdr:col>4</xdr:col>
      <xdr:colOff>19050</xdr:colOff>
      <xdr:row>45</xdr:row>
      <xdr:rowOff>180975</xdr:rowOff>
    </xdr:to>
    <xdr:sp macro="" textlink="">
      <xdr:nvSpPr>
        <xdr:cNvPr id="17190" name="AutoShape 26"/>
        <xdr:cNvSpPr>
          <a:spLocks/>
        </xdr:cNvSpPr>
      </xdr:nvSpPr>
      <xdr:spPr bwMode="auto">
        <a:xfrm>
          <a:off x="1333500" y="9296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74</xdr:row>
      <xdr:rowOff>76200</xdr:rowOff>
    </xdr:from>
    <xdr:to>
      <xdr:col>4</xdr:col>
      <xdr:colOff>47625</xdr:colOff>
      <xdr:row>75</xdr:row>
      <xdr:rowOff>161925</xdr:rowOff>
    </xdr:to>
    <xdr:sp macro="" textlink="">
      <xdr:nvSpPr>
        <xdr:cNvPr id="17191" name="AutoShape 28"/>
        <xdr:cNvSpPr>
          <a:spLocks/>
        </xdr:cNvSpPr>
      </xdr:nvSpPr>
      <xdr:spPr bwMode="auto">
        <a:xfrm>
          <a:off x="1333500" y="15335250"/>
          <a:ext cx="123825" cy="285750"/>
        </a:xfrm>
        <a:prstGeom prst="leftBrace">
          <a:avLst>
            <a:gd name="adj1" fmla="val 1666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89</xdr:row>
      <xdr:rowOff>38100</xdr:rowOff>
    </xdr:from>
    <xdr:to>
      <xdr:col>4</xdr:col>
      <xdr:colOff>19050</xdr:colOff>
      <xdr:row>90</xdr:row>
      <xdr:rowOff>180975</xdr:rowOff>
    </xdr:to>
    <xdr:sp macro="" textlink="">
      <xdr:nvSpPr>
        <xdr:cNvPr id="17192" name="AutoShape 30"/>
        <xdr:cNvSpPr>
          <a:spLocks/>
        </xdr:cNvSpPr>
      </xdr:nvSpPr>
      <xdr:spPr bwMode="auto">
        <a:xfrm>
          <a:off x="1333500" y="182975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81</xdr:row>
      <xdr:rowOff>38100</xdr:rowOff>
    </xdr:from>
    <xdr:to>
      <xdr:col>4</xdr:col>
      <xdr:colOff>19050</xdr:colOff>
      <xdr:row>82</xdr:row>
      <xdr:rowOff>180975</xdr:rowOff>
    </xdr:to>
    <xdr:sp macro="" textlink="">
      <xdr:nvSpPr>
        <xdr:cNvPr id="17193" name="AutoShape 32"/>
        <xdr:cNvSpPr>
          <a:spLocks/>
        </xdr:cNvSpPr>
      </xdr:nvSpPr>
      <xdr:spPr bwMode="auto">
        <a:xfrm>
          <a:off x="1333500" y="16697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78</xdr:row>
      <xdr:rowOff>38100</xdr:rowOff>
    </xdr:from>
    <xdr:to>
      <xdr:col>4</xdr:col>
      <xdr:colOff>19050</xdr:colOff>
      <xdr:row>79</xdr:row>
      <xdr:rowOff>180975</xdr:rowOff>
    </xdr:to>
    <xdr:sp macro="" textlink="">
      <xdr:nvSpPr>
        <xdr:cNvPr id="17194" name="AutoShape 34"/>
        <xdr:cNvSpPr>
          <a:spLocks/>
        </xdr:cNvSpPr>
      </xdr:nvSpPr>
      <xdr:spPr bwMode="auto">
        <a:xfrm>
          <a:off x="1333500" y="160972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92</xdr:row>
      <xdr:rowOff>9525</xdr:rowOff>
    </xdr:from>
    <xdr:to>
      <xdr:col>4</xdr:col>
      <xdr:colOff>47625</xdr:colOff>
      <xdr:row>93</xdr:row>
      <xdr:rowOff>161925</xdr:rowOff>
    </xdr:to>
    <xdr:sp macro="" textlink="">
      <xdr:nvSpPr>
        <xdr:cNvPr id="17195" name="AutoShape 35"/>
        <xdr:cNvSpPr>
          <a:spLocks/>
        </xdr:cNvSpPr>
      </xdr:nvSpPr>
      <xdr:spPr bwMode="auto">
        <a:xfrm>
          <a:off x="1285875" y="18869025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113</xdr:row>
      <xdr:rowOff>38100</xdr:rowOff>
    </xdr:from>
    <xdr:to>
      <xdr:col>4</xdr:col>
      <xdr:colOff>19050</xdr:colOff>
      <xdr:row>114</xdr:row>
      <xdr:rowOff>180975</xdr:rowOff>
    </xdr:to>
    <xdr:sp macro="" textlink="">
      <xdr:nvSpPr>
        <xdr:cNvPr id="17196" name="AutoShape 36"/>
        <xdr:cNvSpPr>
          <a:spLocks/>
        </xdr:cNvSpPr>
      </xdr:nvSpPr>
      <xdr:spPr bwMode="auto">
        <a:xfrm>
          <a:off x="1333500" y="230981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111</xdr:row>
      <xdr:rowOff>38100</xdr:rowOff>
    </xdr:from>
    <xdr:to>
      <xdr:col>4</xdr:col>
      <xdr:colOff>19050</xdr:colOff>
      <xdr:row>112</xdr:row>
      <xdr:rowOff>180975</xdr:rowOff>
    </xdr:to>
    <xdr:sp macro="" textlink="">
      <xdr:nvSpPr>
        <xdr:cNvPr id="17197" name="AutoShape 37"/>
        <xdr:cNvSpPr>
          <a:spLocks/>
        </xdr:cNvSpPr>
      </xdr:nvSpPr>
      <xdr:spPr bwMode="auto">
        <a:xfrm>
          <a:off x="1333500" y="226980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109</xdr:row>
      <xdr:rowOff>38100</xdr:rowOff>
    </xdr:from>
    <xdr:to>
      <xdr:col>4</xdr:col>
      <xdr:colOff>19050</xdr:colOff>
      <xdr:row>110</xdr:row>
      <xdr:rowOff>180975</xdr:rowOff>
    </xdr:to>
    <xdr:sp macro="" textlink="">
      <xdr:nvSpPr>
        <xdr:cNvPr id="17198" name="AutoShape 38"/>
        <xdr:cNvSpPr>
          <a:spLocks/>
        </xdr:cNvSpPr>
      </xdr:nvSpPr>
      <xdr:spPr bwMode="auto">
        <a:xfrm>
          <a:off x="1333500" y="222980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103</xdr:row>
      <xdr:rowOff>38100</xdr:rowOff>
    </xdr:from>
    <xdr:to>
      <xdr:col>4</xdr:col>
      <xdr:colOff>19050</xdr:colOff>
      <xdr:row>104</xdr:row>
      <xdr:rowOff>180975</xdr:rowOff>
    </xdr:to>
    <xdr:sp macro="" textlink="">
      <xdr:nvSpPr>
        <xdr:cNvPr id="17199" name="AutoShape 41"/>
        <xdr:cNvSpPr>
          <a:spLocks/>
        </xdr:cNvSpPr>
      </xdr:nvSpPr>
      <xdr:spPr bwMode="auto">
        <a:xfrm>
          <a:off x="1333500" y="21097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100</xdr:row>
      <xdr:rowOff>38100</xdr:rowOff>
    </xdr:from>
    <xdr:to>
      <xdr:col>4</xdr:col>
      <xdr:colOff>19050</xdr:colOff>
      <xdr:row>101</xdr:row>
      <xdr:rowOff>180975</xdr:rowOff>
    </xdr:to>
    <xdr:sp macro="" textlink="">
      <xdr:nvSpPr>
        <xdr:cNvPr id="17200" name="AutoShape 43"/>
        <xdr:cNvSpPr>
          <a:spLocks/>
        </xdr:cNvSpPr>
      </xdr:nvSpPr>
      <xdr:spPr bwMode="auto">
        <a:xfrm>
          <a:off x="1333500" y="204978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98</xdr:row>
      <xdr:rowOff>38100</xdr:rowOff>
    </xdr:from>
    <xdr:to>
      <xdr:col>4</xdr:col>
      <xdr:colOff>19050</xdr:colOff>
      <xdr:row>99</xdr:row>
      <xdr:rowOff>180975</xdr:rowOff>
    </xdr:to>
    <xdr:sp macro="" textlink="">
      <xdr:nvSpPr>
        <xdr:cNvPr id="17201" name="AutoShape 44"/>
        <xdr:cNvSpPr>
          <a:spLocks/>
        </xdr:cNvSpPr>
      </xdr:nvSpPr>
      <xdr:spPr bwMode="auto">
        <a:xfrm>
          <a:off x="1333500" y="200977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9525</xdr:colOff>
      <xdr:row>116</xdr:row>
      <xdr:rowOff>57150</xdr:rowOff>
    </xdr:from>
    <xdr:to>
      <xdr:col>4</xdr:col>
      <xdr:colOff>47625</xdr:colOff>
      <xdr:row>117</xdr:row>
      <xdr:rowOff>161925</xdr:rowOff>
    </xdr:to>
    <xdr:sp macro="" textlink="">
      <xdr:nvSpPr>
        <xdr:cNvPr id="17202" name="AutoShape 46"/>
        <xdr:cNvSpPr>
          <a:spLocks/>
        </xdr:cNvSpPr>
      </xdr:nvSpPr>
      <xdr:spPr bwMode="auto">
        <a:xfrm>
          <a:off x="1314450" y="23717250"/>
          <a:ext cx="142875" cy="304800"/>
        </a:xfrm>
        <a:prstGeom prst="leftBrace">
          <a:avLst>
            <a:gd name="adj1" fmla="val 166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131</xdr:row>
      <xdr:rowOff>38100</xdr:rowOff>
    </xdr:from>
    <xdr:to>
      <xdr:col>4</xdr:col>
      <xdr:colOff>19050</xdr:colOff>
      <xdr:row>132</xdr:row>
      <xdr:rowOff>180975</xdr:rowOff>
    </xdr:to>
    <xdr:sp macro="" textlink="">
      <xdr:nvSpPr>
        <xdr:cNvPr id="17203" name="AutoShape 47"/>
        <xdr:cNvSpPr>
          <a:spLocks/>
        </xdr:cNvSpPr>
      </xdr:nvSpPr>
      <xdr:spPr bwMode="auto">
        <a:xfrm>
          <a:off x="1333500" y="266985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129</xdr:row>
      <xdr:rowOff>38100</xdr:rowOff>
    </xdr:from>
    <xdr:to>
      <xdr:col>4</xdr:col>
      <xdr:colOff>19050</xdr:colOff>
      <xdr:row>130</xdr:row>
      <xdr:rowOff>180975</xdr:rowOff>
    </xdr:to>
    <xdr:sp macro="" textlink="">
      <xdr:nvSpPr>
        <xdr:cNvPr id="17204" name="AutoShape 48"/>
        <xdr:cNvSpPr>
          <a:spLocks/>
        </xdr:cNvSpPr>
      </xdr:nvSpPr>
      <xdr:spPr bwMode="auto">
        <a:xfrm>
          <a:off x="1333500" y="262985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123</xdr:row>
      <xdr:rowOff>38100</xdr:rowOff>
    </xdr:from>
    <xdr:to>
      <xdr:col>4</xdr:col>
      <xdr:colOff>19050</xdr:colOff>
      <xdr:row>124</xdr:row>
      <xdr:rowOff>180975</xdr:rowOff>
    </xdr:to>
    <xdr:sp macro="" textlink="">
      <xdr:nvSpPr>
        <xdr:cNvPr id="17205" name="AutoShape 51"/>
        <xdr:cNvSpPr>
          <a:spLocks/>
        </xdr:cNvSpPr>
      </xdr:nvSpPr>
      <xdr:spPr bwMode="auto">
        <a:xfrm>
          <a:off x="1333500" y="250983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495300</xdr:colOff>
      <xdr:row>134</xdr:row>
      <xdr:rowOff>9525</xdr:rowOff>
    </xdr:from>
    <xdr:to>
      <xdr:col>4</xdr:col>
      <xdr:colOff>47625</xdr:colOff>
      <xdr:row>135</xdr:row>
      <xdr:rowOff>161925</xdr:rowOff>
    </xdr:to>
    <xdr:sp macro="" textlink="">
      <xdr:nvSpPr>
        <xdr:cNvPr id="17206" name="AutoShape 52"/>
        <xdr:cNvSpPr>
          <a:spLocks/>
        </xdr:cNvSpPr>
      </xdr:nvSpPr>
      <xdr:spPr bwMode="auto">
        <a:xfrm>
          <a:off x="1285875" y="27270075"/>
          <a:ext cx="171450" cy="352425"/>
        </a:xfrm>
        <a:prstGeom prst="leftBrace">
          <a:avLst>
            <a:gd name="adj1" fmla="val 1666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142</xdr:row>
      <xdr:rowOff>38100</xdr:rowOff>
    </xdr:from>
    <xdr:to>
      <xdr:col>4</xdr:col>
      <xdr:colOff>19050</xdr:colOff>
      <xdr:row>143</xdr:row>
      <xdr:rowOff>180975</xdr:rowOff>
    </xdr:to>
    <xdr:sp macro="" textlink="">
      <xdr:nvSpPr>
        <xdr:cNvPr id="17207" name="AutoShape 54"/>
        <xdr:cNvSpPr>
          <a:spLocks/>
        </xdr:cNvSpPr>
      </xdr:nvSpPr>
      <xdr:spPr bwMode="auto">
        <a:xfrm>
          <a:off x="1333500" y="288988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140</xdr:row>
      <xdr:rowOff>38100</xdr:rowOff>
    </xdr:from>
    <xdr:to>
      <xdr:col>4</xdr:col>
      <xdr:colOff>19050</xdr:colOff>
      <xdr:row>141</xdr:row>
      <xdr:rowOff>180975</xdr:rowOff>
    </xdr:to>
    <xdr:sp macro="" textlink="">
      <xdr:nvSpPr>
        <xdr:cNvPr id="17208" name="AutoShape 55"/>
        <xdr:cNvSpPr>
          <a:spLocks/>
        </xdr:cNvSpPr>
      </xdr:nvSpPr>
      <xdr:spPr bwMode="auto">
        <a:xfrm>
          <a:off x="1333500" y="284988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2</xdr:col>
      <xdr:colOff>476250</xdr:colOff>
      <xdr:row>145</xdr:row>
      <xdr:rowOff>47625</xdr:rowOff>
    </xdr:from>
    <xdr:to>
      <xdr:col>4</xdr:col>
      <xdr:colOff>47625</xdr:colOff>
      <xdr:row>146</xdr:row>
      <xdr:rowOff>161925</xdr:rowOff>
    </xdr:to>
    <xdr:sp macro="" textlink="">
      <xdr:nvSpPr>
        <xdr:cNvPr id="17209" name="AutoShape 56"/>
        <xdr:cNvSpPr>
          <a:spLocks/>
        </xdr:cNvSpPr>
      </xdr:nvSpPr>
      <xdr:spPr bwMode="auto">
        <a:xfrm>
          <a:off x="1266825" y="29508450"/>
          <a:ext cx="190500" cy="314325"/>
        </a:xfrm>
        <a:prstGeom prst="leftBrace">
          <a:avLst>
            <a:gd name="adj1" fmla="val 16668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148</xdr:row>
      <xdr:rowOff>38100</xdr:rowOff>
    </xdr:from>
    <xdr:to>
      <xdr:col>4</xdr:col>
      <xdr:colOff>19050</xdr:colOff>
      <xdr:row>149</xdr:row>
      <xdr:rowOff>180975</xdr:rowOff>
    </xdr:to>
    <xdr:sp macro="" textlink="">
      <xdr:nvSpPr>
        <xdr:cNvPr id="17210" name="AutoShape 57"/>
        <xdr:cNvSpPr>
          <a:spLocks/>
        </xdr:cNvSpPr>
      </xdr:nvSpPr>
      <xdr:spPr bwMode="auto">
        <a:xfrm>
          <a:off x="1333500" y="300990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164</xdr:row>
      <xdr:rowOff>38100</xdr:rowOff>
    </xdr:from>
    <xdr:to>
      <xdr:col>4</xdr:col>
      <xdr:colOff>19050</xdr:colOff>
      <xdr:row>165</xdr:row>
      <xdr:rowOff>180975</xdr:rowOff>
    </xdr:to>
    <xdr:sp macro="" textlink="">
      <xdr:nvSpPr>
        <xdr:cNvPr id="17211" name="AutoShape 58"/>
        <xdr:cNvSpPr>
          <a:spLocks/>
        </xdr:cNvSpPr>
      </xdr:nvSpPr>
      <xdr:spPr bwMode="auto">
        <a:xfrm>
          <a:off x="1333500" y="332994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161</xdr:row>
      <xdr:rowOff>38100</xdr:rowOff>
    </xdr:from>
    <xdr:to>
      <xdr:col>4</xdr:col>
      <xdr:colOff>19050</xdr:colOff>
      <xdr:row>162</xdr:row>
      <xdr:rowOff>180975</xdr:rowOff>
    </xdr:to>
    <xdr:sp macro="" textlink="">
      <xdr:nvSpPr>
        <xdr:cNvPr id="17212" name="AutoShape 60"/>
        <xdr:cNvSpPr>
          <a:spLocks/>
        </xdr:cNvSpPr>
      </xdr:nvSpPr>
      <xdr:spPr bwMode="auto">
        <a:xfrm>
          <a:off x="1333500" y="32699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95</xdr:row>
      <xdr:rowOff>38100</xdr:rowOff>
    </xdr:from>
    <xdr:to>
      <xdr:col>4</xdr:col>
      <xdr:colOff>19050</xdr:colOff>
      <xdr:row>96</xdr:row>
      <xdr:rowOff>180975</xdr:rowOff>
    </xdr:to>
    <xdr:sp macro="" textlink="">
      <xdr:nvSpPr>
        <xdr:cNvPr id="17213" name="AutoShape 45"/>
        <xdr:cNvSpPr>
          <a:spLocks/>
        </xdr:cNvSpPr>
      </xdr:nvSpPr>
      <xdr:spPr bwMode="auto">
        <a:xfrm>
          <a:off x="1333500" y="194976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41</xdr:row>
      <xdr:rowOff>38100</xdr:rowOff>
    </xdr:from>
    <xdr:to>
      <xdr:col>4</xdr:col>
      <xdr:colOff>19050</xdr:colOff>
      <xdr:row>42</xdr:row>
      <xdr:rowOff>180975</xdr:rowOff>
    </xdr:to>
    <xdr:sp macro="" textlink="">
      <xdr:nvSpPr>
        <xdr:cNvPr id="17214" name="AutoShape 26"/>
        <xdr:cNvSpPr>
          <a:spLocks/>
        </xdr:cNvSpPr>
      </xdr:nvSpPr>
      <xdr:spPr bwMode="auto">
        <a:xfrm>
          <a:off x="1333500" y="86963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63</xdr:row>
      <xdr:rowOff>38100</xdr:rowOff>
    </xdr:from>
    <xdr:to>
      <xdr:col>4</xdr:col>
      <xdr:colOff>19050</xdr:colOff>
      <xdr:row>64</xdr:row>
      <xdr:rowOff>180975</xdr:rowOff>
    </xdr:to>
    <xdr:sp macro="" textlink="">
      <xdr:nvSpPr>
        <xdr:cNvPr id="17215" name="AutoShape 18"/>
        <xdr:cNvSpPr>
          <a:spLocks/>
        </xdr:cNvSpPr>
      </xdr:nvSpPr>
      <xdr:spPr bwMode="auto">
        <a:xfrm>
          <a:off x="1333500" y="1309687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85</xdr:row>
      <xdr:rowOff>38100</xdr:rowOff>
    </xdr:from>
    <xdr:to>
      <xdr:col>4</xdr:col>
      <xdr:colOff>19050</xdr:colOff>
      <xdr:row>86</xdr:row>
      <xdr:rowOff>180975</xdr:rowOff>
    </xdr:to>
    <xdr:sp macro="" textlink="">
      <xdr:nvSpPr>
        <xdr:cNvPr id="17216" name="AutoShape 32"/>
        <xdr:cNvSpPr>
          <a:spLocks/>
        </xdr:cNvSpPr>
      </xdr:nvSpPr>
      <xdr:spPr bwMode="auto">
        <a:xfrm>
          <a:off x="1333500" y="174974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120</xdr:row>
      <xdr:rowOff>38100</xdr:rowOff>
    </xdr:from>
    <xdr:to>
      <xdr:col>4</xdr:col>
      <xdr:colOff>19050</xdr:colOff>
      <xdr:row>121</xdr:row>
      <xdr:rowOff>180975</xdr:rowOff>
    </xdr:to>
    <xdr:sp macro="" textlink="">
      <xdr:nvSpPr>
        <xdr:cNvPr id="17217" name="AutoShape 41"/>
        <xdr:cNvSpPr>
          <a:spLocks/>
        </xdr:cNvSpPr>
      </xdr:nvSpPr>
      <xdr:spPr bwMode="auto">
        <a:xfrm>
          <a:off x="1333500" y="2449830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32</xdr:row>
      <xdr:rowOff>28575</xdr:rowOff>
    </xdr:from>
    <xdr:to>
      <xdr:col>4</xdr:col>
      <xdr:colOff>38100</xdr:colOff>
      <xdr:row>33</xdr:row>
      <xdr:rowOff>171450</xdr:rowOff>
    </xdr:to>
    <xdr:sp macro="" textlink="">
      <xdr:nvSpPr>
        <xdr:cNvPr id="17218" name="AutoShape 6"/>
        <xdr:cNvSpPr>
          <a:spLocks/>
        </xdr:cNvSpPr>
      </xdr:nvSpPr>
      <xdr:spPr bwMode="auto">
        <a:xfrm>
          <a:off x="1333500" y="6886575"/>
          <a:ext cx="114300" cy="342900"/>
        </a:xfrm>
        <a:prstGeom prst="leftBrace">
          <a:avLst>
            <a:gd name="adj1" fmla="val 1397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36</xdr:row>
      <xdr:rowOff>47625</xdr:rowOff>
    </xdr:from>
    <xdr:to>
      <xdr:col>4</xdr:col>
      <xdr:colOff>19050</xdr:colOff>
      <xdr:row>37</xdr:row>
      <xdr:rowOff>0</xdr:rowOff>
    </xdr:to>
    <xdr:sp macro="" textlink="">
      <xdr:nvSpPr>
        <xdr:cNvPr id="17219" name="AutoShape 11"/>
        <xdr:cNvSpPr>
          <a:spLocks/>
        </xdr:cNvSpPr>
      </xdr:nvSpPr>
      <xdr:spPr bwMode="auto">
        <a:xfrm>
          <a:off x="1333500" y="7705725"/>
          <a:ext cx="95250" cy="152400"/>
        </a:xfrm>
        <a:prstGeom prst="leftBrace">
          <a:avLst>
            <a:gd name="adj1" fmla="val 13333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26</xdr:row>
      <xdr:rowOff>38100</xdr:rowOff>
    </xdr:from>
    <xdr:to>
      <xdr:col>4</xdr:col>
      <xdr:colOff>19050</xdr:colOff>
      <xdr:row>27</xdr:row>
      <xdr:rowOff>180975</xdr:rowOff>
    </xdr:to>
    <xdr:sp macro="" textlink="">
      <xdr:nvSpPr>
        <xdr:cNvPr id="17220" name="AutoShape 6"/>
        <xdr:cNvSpPr>
          <a:spLocks/>
        </xdr:cNvSpPr>
      </xdr:nvSpPr>
      <xdr:spPr bwMode="auto">
        <a:xfrm>
          <a:off x="1333500" y="56959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30</xdr:row>
      <xdr:rowOff>38100</xdr:rowOff>
    </xdr:from>
    <xdr:to>
      <xdr:col>4</xdr:col>
      <xdr:colOff>19050</xdr:colOff>
      <xdr:row>31</xdr:row>
      <xdr:rowOff>180975</xdr:rowOff>
    </xdr:to>
    <xdr:sp macro="" textlink="">
      <xdr:nvSpPr>
        <xdr:cNvPr id="17221" name="AutoShape 6"/>
        <xdr:cNvSpPr>
          <a:spLocks/>
        </xdr:cNvSpPr>
      </xdr:nvSpPr>
      <xdr:spPr bwMode="auto">
        <a:xfrm>
          <a:off x="1333500" y="6496050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57</xdr:row>
      <xdr:rowOff>38100</xdr:rowOff>
    </xdr:from>
    <xdr:to>
      <xdr:col>4</xdr:col>
      <xdr:colOff>19050</xdr:colOff>
      <xdr:row>58</xdr:row>
      <xdr:rowOff>180975</xdr:rowOff>
    </xdr:to>
    <xdr:sp macro="" textlink="">
      <xdr:nvSpPr>
        <xdr:cNvPr id="17222" name="AutoShape 22"/>
        <xdr:cNvSpPr>
          <a:spLocks/>
        </xdr:cNvSpPr>
      </xdr:nvSpPr>
      <xdr:spPr bwMode="auto">
        <a:xfrm>
          <a:off x="1333500" y="11896725"/>
          <a:ext cx="95250" cy="342900"/>
        </a:xfrm>
        <a:prstGeom prst="leftBrace">
          <a:avLst>
            <a:gd name="adj1" fmla="val 300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47625</xdr:colOff>
      <xdr:row>18</xdr:row>
      <xdr:rowOff>76200</xdr:rowOff>
    </xdr:from>
    <xdr:to>
      <xdr:col>4</xdr:col>
      <xdr:colOff>38100</xdr:colOff>
      <xdr:row>20</xdr:row>
      <xdr:rowOff>9525</xdr:rowOff>
    </xdr:to>
    <xdr:sp macro="" textlink="">
      <xdr:nvSpPr>
        <xdr:cNvPr id="17223" name="AutoShape 2"/>
        <xdr:cNvSpPr>
          <a:spLocks/>
        </xdr:cNvSpPr>
      </xdr:nvSpPr>
      <xdr:spPr bwMode="auto">
        <a:xfrm>
          <a:off x="1352550" y="4133850"/>
          <a:ext cx="95250" cy="333375"/>
        </a:xfrm>
        <a:prstGeom prst="leftBrace">
          <a:avLst>
            <a:gd name="adj1" fmla="val 2544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59</xdr:row>
      <xdr:rowOff>38100</xdr:rowOff>
    </xdr:from>
    <xdr:to>
      <xdr:col>4</xdr:col>
      <xdr:colOff>19050</xdr:colOff>
      <xdr:row>60</xdr:row>
      <xdr:rowOff>180975</xdr:rowOff>
    </xdr:to>
    <xdr:sp macro="" textlink="">
      <xdr:nvSpPr>
        <xdr:cNvPr id="17224" name="AutoShape 22"/>
        <xdr:cNvSpPr>
          <a:spLocks/>
        </xdr:cNvSpPr>
      </xdr:nvSpPr>
      <xdr:spPr bwMode="auto">
        <a:xfrm>
          <a:off x="1333500" y="122967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61</xdr:row>
      <xdr:rowOff>38100</xdr:rowOff>
    </xdr:from>
    <xdr:to>
      <xdr:col>4</xdr:col>
      <xdr:colOff>19050</xdr:colOff>
      <xdr:row>62</xdr:row>
      <xdr:rowOff>180975</xdr:rowOff>
    </xdr:to>
    <xdr:sp macro="" textlink="">
      <xdr:nvSpPr>
        <xdr:cNvPr id="17225" name="AutoShape 22"/>
        <xdr:cNvSpPr>
          <a:spLocks/>
        </xdr:cNvSpPr>
      </xdr:nvSpPr>
      <xdr:spPr bwMode="auto">
        <a:xfrm>
          <a:off x="1333500" y="1269682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126</xdr:row>
      <xdr:rowOff>38100</xdr:rowOff>
    </xdr:from>
    <xdr:to>
      <xdr:col>4</xdr:col>
      <xdr:colOff>19050</xdr:colOff>
      <xdr:row>127</xdr:row>
      <xdr:rowOff>180975</xdr:rowOff>
    </xdr:to>
    <xdr:sp macro="" textlink="">
      <xdr:nvSpPr>
        <xdr:cNvPr id="17226" name="AutoShape 50"/>
        <xdr:cNvSpPr>
          <a:spLocks/>
        </xdr:cNvSpPr>
      </xdr:nvSpPr>
      <xdr:spPr bwMode="auto">
        <a:xfrm>
          <a:off x="1333500" y="2569845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138</xdr:row>
      <xdr:rowOff>38100</xdr:rowOff>
    </xdr:from>
    <xdr:to>
      <xdr:col>4</xdr:col>
      <xdr:colOff>19050</xdr:colOff>
      <xdr:row>139</xdr:row>
      <xdr:rowOff>180975</xdr:rowOff>
    </xdr:to>
    <xdr:sp macro="" textlink="">
      <xdr:nvSpPr>
        <xdr:cNvPr id="17227" name="AutoShape 55"/>
        <xdr:cNvSpPr>
          <a:spLocks/>
        </xdr:cNvSpPr>
      </xdr:nvSpPr>
      <xdr:spPr bwMode="auto">
        <a:xfrm>
          <a:off x="1333500" y="2809875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158</xdr:row>
      <xdr:rowOff>38100</xdr:rowOff>
    </xdr:from>
    <xdr:to>
      <xdr:col>4</xdr:col>
      <xdr:colOff>19050</xdr:colOff>
      <xdr:row>159</xdr:row>
      <xdr:rowOff>180975</xdr:rowOff>
    </xdr:to>
    <xdr:sp macro="" textlink="">
      <xdr:nvSpPr>
        <xdr:cNvPr id="17228" name="AutoShape 57"/>
        <xdr:cNvSpPr>
          <a:spLocks/>
        </xdr:cNvSpPr>
      </xdr:nvSpPr>
      <xdr:spPr bwMode="auto">
        <a:xfrm>
          <a:off x="1333500" y="3209925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107</xdr:row>
      <xdr:rowOff>47625</xdr:rowOff>
    </xdr:from>
    <xdr:to>
      <xdr:col>4</xdr:col>
      <xdr:colOff>9525</xdr:colOff>
      <xdr:row>108</xdr:row>
      <xdr:rowOff>190500</xdr:rowOff>
    </xdr:to>
    <xdr:sp macro="" textlink="">
      <xdr:nvSpPr>
        <xdr:cNvPr id="17229" name="AutoShape 38"/>
        <xdr:cNvSpPr>
          <a:spLocks/>
        </xdr:cNvSpPr>
      </xdr:nvSpPr>
      <xdr:spPr bwMode="auto">
        <a:xfrm>
          <a:off x="1323975" y="21907500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150</xdr:row>
      <xdr:rowOff>38100</xdr:rowOff>
    </xdr:from>
    <xdr:to>
      <xdr:col>4</xdr:col>
      <xdr:colOff>19050</xdr:colOff>
      <xdr:row>151</xdr:row>
      <xdr:rowOff>180975</xdr:rowOff>
    </xdr:to>
    <xdr:sp macro="" textlink="">
      <xdr:nvSpPr>
        <xdr:cNvPr id="17230" name="AutoShape 57"/>
        <xdr:cNvSpPr>
          <a:spLocks/>
        </xdr:cNvSpPr>
      </xdr:nvSpPr>
      <xdr:spPr bwMode="auto">
        <a:xfrm>
          <a:off x="1333500" y="30499050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155</xdr:row>
      <xdr:rowOff>38100</xdr:rowOff>
    </xdr:from>
    <xdr:to>
      <xdr:col>4</xdr:col>
      <xdr:colOff>19050</xdr:colOff>
      <xdr:row>156</xdr:row>
      <xdr:rowOff>180975</xdr:rowOff>
    </xdr:to>
    <xdr:sp macro="" textlink="">
      <xdr:nvSpPr>
        <xdr:cNvPr id="17231" name="AutoShape 57"/>
        <xdr:cNvSpPr>
          <a:spLocks/>
        </xdr:cNvSpPr>
      </xdr:nvSpPr>
      <xdr:spPr bwMode="auto">
        <a:xfrm>
          <a:off x="1333500" y="31499175"/>
          <a:ext cx="95250" cy="342900"/>
        </a:xfrm>
        <a:prstGeom prst="leftBrace">
          <a:avLst>
            <a:gd name="adj1" fmla="val 2730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67</xdr:row>
      <xdr:rowOff>38100</xdr:rowOff>
    </xdr:from>
    <xdr:to>
      <xdr:col>4</xdr:col>
      <xdr:colOff>19050</xdr:colOff>
      <xdr:row>68</xdr:row>
      <xdr:rowOff>180975</xdr:rowOff>
    </xdr:to>
    <xdr:sp macro="" textlink="">
      <xdr:nvSpPr>
        <xdr:cNvPr id="17232" name="AutoShape 18"/>
        <xdr:cNvSpPr>
          <a:spLocks/>
        </xdr:cNvSpPr>
      </xdr:nvSpPr>
      <xdr:spPr bwMode="auto">
        <a:xfrm>
          <a:off x="1333500" y="138969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87</xdr:row>
      <xdr:rowOff>38100</xdr:rowOff>
    </xdr:from>
    <xdr:to>
      <xdr:col>4</xdr:col>
      <xdr:colOff>19050</xdr:colOff>
      <xdr:row>88</xdr:row>
      <xdr:rowOff>180975</xdr:rowOff>
    </xdr:to>
    <xdr:sp macro="" textlink="">
      <xdr:nvSpPr>
        <xdr:cNvPr id="17233" name="AutoShape 32"/>
        <xdr:cNvSpPr>
          <a:spLocks/>
        </xdr:cNvSpPr>
      </xdr:nvSpPr>
      <xdr:spPr bwMode="auto">
        <a:xfrm>
          <a:off x="1333500" y="17897475"/>
          <a:ext cx="95250" cy="342900"/>
        </a:xfrm>
        <a:prstGeom prst="leftBrace">
          <a:avLst>
            <a:gd name="adj1" fmla="val 28617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28575</xdr:colOff>
      <xdr:row>153</xdr:row>
      <xdr:rowOff>38100</xdr:rowOff>
    </xdr:from>
    <xdr:to>
      <xdr:col>4</xdr:col>
      <xdr:colOff>19050</xdr:colOff>
      <xdr:row>154</xdr:row>
      <xdr:rowOff>180975</xdr:rowOff>
    </xdr:to>
    <xdr:sp macro="" textlink="">
      <xdr:nvSpPr>
        <xdr:cNvPr id="17234" name="AutoShape 57"/>
        <xdr:cNvSpPr>
          <a:spLocks/>
        </xdr:cNvSpPr>
      </xdr:nvSpPr>
      <xdr:spPr bwMode="auto">
        <a:xfrm>
          <a:off x="1333500" y="31099125"/>
          <a:ext cx="95250" cy="342900"/>
        </a:xfrm>
        <a:prstGeom prst="leftBrace">
          <a:avLst>
            <a:gd name="adj1" fmla="val 26050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5104;&#20154;&#30703;&#27491;&#32113;&#35336;&#20418;\01&#12288;&#24180;&#22577;&#38306;&#20418;\&#24179;&#25104;26&#24180;&#22577;\&#65303;&#34920;&#65292;&#65305;&#65303;&#34920;&#20316;&#25104;&#20316;&#26989;\&#65303;&#34920;&#20316;&#25104;\20150611&#24180;&#22577;&#65303;&#34920;&#20316;&#25104;&#20316;&#26989;&#12501;&#12449;&#12452;&#1252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札幌"/>
      <sheetName val="仙台"/>
      <sheetName val="東京"/>
      <sheetName val="名古屋"/>
      <sheetName val="大阪"/>
      <sheetName val="広島"/>
      <sheetName val="高松"/>
      <sheetName val="福岡"/>
      <sheetName val="第７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34"/>
  <sheetViews>
    <sheetView showGridLines="0" tabSelected="1" zoomScaleNormal="100" zoomScaleSheetLayoutView="100" workbookViewId="0">
      <selection activeCell="B2" sqref="B2:F2"/>
    </sheetView>
  </sheetViews>
  <sheetFormatPr defaultColWidth="0" defaultRowHeight="11.25" customHeight="1" zeroHeight="1" x14ac:dyDescent="0.15"/>
  <cols>
    <col min="1" max="1" width="0.75" style="33" customWidth="1"/>
    <col min="2" max="2" width="9.625" style="33" customWidth="1"/>
    <col min="3" max="3" width="6.75" style="33" customWidth="1"/>
    <col min="4" max="4" width="1.375" style="33" customWidth="1"/>
    <col min="5" max="5" width="3" style="33" bestFit="1" customWidth="1"/>
    <col min="6" max="6" width="0.75" style="33" hidden="1" customWidth="1"/>
    <col min="7" max="7" width="9.375" style="34" customWidth="1"/>
    <col min="8" max="8" width="9.75" style="33" customWidth="1"/>
    <col min="9" max="9" width="10" style="33" customWidth="1"/>
    <col min="10" max="27" width="7.625" style="33" customWidth="1"/>
    <col min="28" max="16384" width="7" style="34" hidden="1"/>
  </cols>
  <sheetData>
    <row r="1" spans="1:256" ht="5.25" customHeight="1" x14ac:dyDescent="0.15"/>
    <row r="2" spans="1:256" s="3" customFormat="1" ht="26.25" customHeight="1" x14ac:dyDescent="0.15">
      <c r="A2" s="1"/>
      <c r="B2" s="74"/>
      <c r="C2" s="74"/>
      <c r="D2" s="74"/>
      <c r="E2" s="74"/>
      <c r="F2" s="7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2"/>
      <c r="AC2" s="2"/>
    </row>
    <row r="3" spans="1:256" s="6" customFormat="1" ht="27" customHeight="1" x14ac:dyDescent="0.15">
      <c r="A3" s="75" t="s">
        <v>0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4" t="s">
        <v>1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5"/>
      <c r="AC3" s="5"/>
      <c r="AD3" s="5"/>
    </row>
    <row r="4" spans="1:256" s="11" customFormat="1" ht="10.5" customHeight="1" x14ac:dyDescent="0.15">
      <c r="A4" s="7"/>
      <c r="B4" s="7"/>
      <c r="C4" s="7"/>
      <c r="D4" s="7"/>
      <c r="E4" s="7"/>
      <c r="F4" s="7"/>
      <c r="G4" s="56"/>
      <c r="H4" s="8"/>
      <c r="I4" s="8"/>
      <c r="J4" s="8"/>
      <c r="K4" s="8"/>
      <c r="L4" s="9"/>
      <c r="M4" s="8"/>
      <c r="N4" s="10"/>
      <c r="O4" s="10"/>
      <c r="P4" s="10"/>
      <c r="Q4" s="10"/>
      <c r="R4" s="10"/>
      <c r="S4" s="10"/>
      <c r="T4" s="7"/>
      <c r="U4" s="10"/>
      <c r="V4" s="10"/>
      <c r="W4" s="10"/>
      <c r="X4" s="10"/>
      <c r="Y4" s="10"/>
      <c r="Z4" s="10"/>
      <c r="AA4" s="10"/>
    </row>
    <row r="5" spans="1:256" s="11" customFormat="1" ht="2.1" customHeight="1" x14ac:dyDescent="0.15">
      <c r="A5" s="10"/>
      <c r="B5" s="10"/>
      <c r="C5" s="10"/>
      <c r="D5" s="10"/>
      <c r="E5" s="10"/>
      <c r="F5" s="10"/>
      <c r="G5" s="12"/>
      <c r="H5" s="12"/>
      <c r="I5" s="13"/>
      <c r="J5" s="12"/>
      <c r="K5" s="14"/>
      <c r="L5" s="14"/>
      <c r="M5" s="14"/>
      <c r="N5" s="14"/>
      <c r="O5" s="14"/>
      <c r="P5" s="14"/>
      <c r="Q5" s="14"/>
      <c r="R5" s="14"/>
      <c r="S5" s="14"/>
      <c r="U5" s="14"/>
      <c r="V5" s="14"/>
      <c r="W5" s="14"/>
      <c r="X5" s="14"/>
      <c r="Y5" s="14"/>
      <c r="Z5" s="14"/>
      <c r="AA5" s="14"/>
    </row>
    <row r="6" spans="1:256" s="20" customFormat="1" ht="60" customHeight="1" x14ac:dyDescent="0.15">
      <c r="A6" s="15"/>
      <c r="B6" s="71" t="s">
        <v>2</v>
      </c>
      <c r="C6" s="71"/>
      <c r="D6" s="71"/>
      <c r="E6" s="71"/>
      <c r="F6" s="16"/>
      <c r="G6" s="57" t="s">
        <v>3</v>
      </c>
      <c r="H6" s="18" t="s">
        <v>4</v>
      </c>
      <c r="I6" s="17" t="s">
        <v>5</v>
      </c>
      <c r="J6" s="17" t="s">
        <v>6</v>
      </c>
      <c r="K6" s="17" t="s">
        <v>7</v>
      </c>
      <c r="L6" s="17" t="s">
        <v>8</v>
      </c>
      <c r="M6" s="17" t="s">
        <v>9</v>
      </c>
      <c r="N6" s="17" t="s">
        <v>10</v>
      </c>
      <c r="O6" s="18" t="s">
        <v>11</v>
      </c>
      <c r="P6" s="17" t="s">
        <v>12</v>
      </c>
      <c r="Q6" s="17" t="s">
        <v>13</v>
      </c>
      <c r="R6" s="17" t="s">
        <v>14</v>
      </c>
      <c r="S6" s="17" t="s">
        <v>15</v>
      </c>
      <c r="T6" s="17" t="s">
        <v>16</v>
      </c>
      <c r="U6" s="17" t="s">
        <v>17</v>
      </c>
      <c r="V6" s="17" t="s">
        <v>18</v>
      </c>
      <c r="W6" s="17" t="s">
        <v>19</v>
      </c>
      <c r="X6" s="17" t="s">
        <v>20</v>
      </c>
      <c r="Y6" s="17" t="s">
        <v>21</v>
      </c>
      <c r="Z6" s="17" t="s">
        <v>22</v>
      </c>
      <c r="AA6" s="19" t="s">
        <v>23</v>
      </c>
    </row>
    <row r="7" spans="1:256" s="21" customFormat="1" ht="15.75" customHeight="1" x14ac:dyDescent="0.15">
      <c r="G7" s="58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</row>
    <row r="8" spans="1:256" s="50" customFormat="1" ht="15.75" customHeight="1" x14ac:dyDescent="0.15">
      <c r="A8" s="49"/>
      <c r="B8" s="72" t="s">
        <v>24</v>
      </c>
      <c r="C8" s="72"/>
      <c r="D8" s="72"/>
      <c r="E8" s="72"/>
      <c r="F8" s="22"/>
      <c r="G8" s="60">
        <f ca="1">SUM(G9,G10)</f>
        <v>41867</v>
      </c>
      <c r="H8" s="39">
        <f t="shared" ref="H8:AA8" si="0">SUM(H9,H10)</f>
        <v>10587</v>
      </c>
      <c r="I8" s="39">
        <f t="shared" si="0"/>
        <v>19367</v>
      </c>
      <c r="J8" s="39">
        <f t="shared" si="0"/>
        <v>1137</v>
      </c>
      <c r="K8" s="39">
        <f t="shared" si="0"/>
        <v>129</v>
      </c>
      <c r="L8" s="39">
        <f t="shared" si="0"/>
        <v>88</v>
      </c>
      <c r="M8" s="39">
        <f t="shared" si="0"/>
        <v>10</v>
      </c>
      <c r="N8" s="39">
        <f t="shared" si="0"/>
        <v>1</v>
      </c>
      <c r="O8" s="39">
        <f t="shared" si="0"/>
        <v>0</v>
      </c>
      <c r="P8" s="39">
        <f t="shared" si="0"/>
        <v>2696</v>
      </c>
      <c r="Q8" s="39">
        <f t="shared" si="0"/>
        <v>2115</v>
      </c>
      <c r="R8" s="39">
        <f t="shared" si="0"/>
        <v>1449</v>
      </c>
      <c r="S8" s="39">
        <f t="shared" si="0"/>
        <v>331</v>
      </c>
      <c r="T8" s="39">
        <f t="shared" si="0"/>
        <v>127</v>
      </c>
      <c r="U8" s="39">
        <f t="shared" si="0"/>
        <v>119</v>
      </c>
      <c r="V8" s="39">
        <f t="shared" si="0"/>
        <v>137</v>
      </c>
      <c r="W8" s="39">
        <f t="shared" si="0"/>
        <v>253</v>
      </c>
      <c r="X8" s="39">
        <f t="shared" si="0"/>
        <v>0</v>
      </c>
      <c r="Y8" s="39">
        <f t="shared" si="0"/>
        <v>0</v>
      </c>
      <c r="Z8" s="39">
        <f t="shared" si="0"/>
        <v>0</v>
      </c>
      <c r="AA8" s="39">
        <f t="shared" si="0"/>
        <v>3321</v>
      </c>
    </row>
    <row r="9" spans="1:256" s="50" customFormat="1" ht="15.75" customHeight="1" x14ac:dyDescent="0.15">
      <c r="A9" s="49"/>
      <c r="B9" s="73" t="s">
        <v>25</v>
      </c>
      <c r="C9" s="73"/>
      <c r="D9" s="73"/>
      <c r="E9" s="73"/>
      <c r="F9" s="22"/>
      <c r="G9" s="60">
        <f ca="1">SUM(G12,G24,G39,G75,G93,G117,G135,G146)</f>
        <v>38419</v>
      </c>
      <c r="H9" s="39">
        <f t="shared" ref="H9:AA9" si="1">SUM(H12,H24,H39,H75,H93,H117,H135,H146)</f>
        <v>9388</v>
      </c>
      <c r="I9" s="39">
        <f t="shared" si="1"/>
        <v>18020</v>
      </c>
      <c r="J9" s="39">
        <f t="shared" si="1"/>
        <v>965</v>
      </c>
      <c r="K9" s="39">
        <f t="shared" si="1"/>
        <v>113</v>
      </c>
      <c r="L9" s="39">
        <f t="shared" si="1"/>
        <v>81</v>
      </c>
      <c r="M9" s="39">
        <f t="shared" si="1"/>
        <v>10</v>
      </c>
      <c r="N9" s="39">
        <f t="shared" si="1"/>
        <v>1</v>
      </c>
      <c r="O9" s="39">
        <f t="shared" si="1"/>
        <v>0</v>
      </c>
      <c r="P9" s="39">
        <f t="shared" si="1"/>
        <v>2476</v>
      </c>
      <c r="Q9" s="39">
        <f t="shared" si="1"/>
        <v>2090</v>
      </c>
      <c r="R9" s="39">
        <f t="shared" si="1"/>
        <v>1357</v>
      </c>
      <c r="S9" s="39">
        <f t="shared" si="1"/>
        <v>326</v>
      </c>
      <c r="T9" s="39">
        <f t="shared" si="1"/>
        <v>90</v>
      </c>
      <c r="U9" s="39">
        <f t="shared" si="1"/>
        <v>86</v>
      </c>
      <c r="V9" s="39">
        <f t="shared" si="1"/>
        <v>121</v>
      </c>
      <c r="W9" s="39">
        <f t="shared" si="1"/>
        <v>236</v>
      </c>
      <c r="X9" s="39">
        <f t="shared" si="1"/>
        <v>0</v>
      </c>
      <c r="Y9" s="39">
        <f t="shared" si="1"/>
        <v>0</v>
      </c>
      <c r="Z9" s="39">
        <f t="shared" si="1"/>
        <v>0</v>
      </c>
      <c r="AA9" s="39">
        <f t="shared" si="1"/>
        <v>3059</v>
      </c>
    </row>
    <row r="10" spans="1:256" s="50" customFormat="1" ht="15.75" customHeight="1" x14ac:dyDescent="0.15">
      <c r="A10" s="49"/>
      <c r="B10" s="73" t="s">
        <v>111</v>
      </c>
      <c r="C10" s="73"/>
      <c r="D10" s="73"/>
      <c r="E10" s="73"/>
      <c r="F10" s="22"/>
      <c r="G10" s="60">
        <f>SUM(G13,G25,G40,G76,G94,G118,G136,G147)</f>
        <v>3448</v>
      </c>
      <c r="H10" s="39">
        <f t="shared" ref="H10:AA10" si="2">SUM(H13,H25,H40,H76,H94,H118,H136,H147)</f>
        <v>1199</v>
      </c>
      <c r="I10" s="39">
        <f t="shared" si="2"/>
        <v>1347</v>
      </c>
      <c r="J10" s="39">
        <f t="shared" si="2"/>
        <v>172</v>
      </c>
      <c r="K10" s="39">
        <f t="shared" si="2"/>
        <v>16</v>
      </c>
      <c r="L10" s="39">
        <f t="shared" si="2"/>
        <v>7</v>
      </c>
      <c r="M10" s="39">
        <f t="shared" si="2"/>
        <v>0</v>
      </c>
      <c r="N10" s="39">
        <f t="shared" si="2"/>
        <v>0</v>
      </c>
      <c r="O10" s="39">
        <f t="shared" si="2"/>
        <v>0</v>
      </c>
      <c r="P10" s="39">
        <f t="shared" si="2"/>
        <v>220</v>
      </c>
      <c r="Q10" s="39">
        <f t="shared" si="2"/>
        <v>25</v>
      </c>
      <c r="R10" s="39">
        <f t="shared" si="2"/>
        <v>92</v>
      </c>
      <c r="S10" s="39">
        <f t="shared" si="2"/>
        <v>5</v>
      </c>
      <c r="T10" s="39">
        <f t="shared" si="2"/>
        <v>37</v>
      </c>
      <c r="U10" s="39">
        <f t="shared" si="2"/>
        <v>33</v>
      </c>
      <c r="V10" s="39">
        <f t="shared" si="2"/>
        <v>16</v>
      </c>
      <c r="W10" s="39">
        <f t="shared" si="2"/>
        <v>17</v>
      </c>
      <c r="X10" s="39">
        <f t="shared" si="2"/>
        <v>0</v>
      </c>
      <c r="Y10" s="39">
        <f t="shared" si="2"/>
        <v>0</v>
      </c>
      <c r="Z10" s="39">
        <f t="shared" si="2"/>
        <v>0</v>
      </c>
      <c r="AA10" s="39">
        <f t="shared" si="2"/>
        <v>262</v>
      </c>
      <c r="AB10" s="51">
        <f t="shared" ref="AB10:CM10" si="3">AB13+AB25+AB40+AB76+AB94+AB118+AB136+AB147</f>
        <v>0</v>
      </c>
      <c r="AC10" s="51">
        <f t="shared" si="3"/>
        <v>0</v>
      </c>
      <c r="AD10" s="51">
        <f t="shared" si="3"/>
        <v>0</v>
      </c>
      <c r="AE10" s="51">
        <f t="shared" si="3"/>
        <v>0</v>
      </c>
      <c r="AF10" s="51">
        <f t="shared" si="3"/>
        <v>0</v>
      </c>
      <c r="AG10" s="51">
        <f t="shared" si="3"/>
        <v>0</v>
      </c>
      <c r="AH10" s="51">
        <f t="shared" si="3"/>
        <v>0</v>
      </c>
      <c r="AI10" s="51">
        <f t="shared" si="3"/>
        <v>0</v>
      </c>
      <c r="AJ10" s="51">
        <f t="shared" si="3"/>
        <v>0</v>
      </c>
      <c r="AK10" s="51">
        <f t="shared" si="3"/>
        <v>0</v>
      </c>
      <c r="AL10" s="51">
        <f t="shared" si="3"/>
        <v>0</v>
      </c>
      <c r="AM10" s="51">
        <f t="shared" si="3"/>
        <v>0</v>
      </c>
      <c r="AN10" s="51">
        <f t="shared" si="3"/>
        <v>0</v>
      </c>
      <c r="AO10" s="51">
        <f t="shared" si="3"/>
        <v>0</v>
      </c>
      <c r="AP10" s="51">
        <f t="shared" si="3"/>
        <v>0</v>
      </c>
      <c r="AQ10" s="51">
        <f t="shared" si="3"/>
        <v>0</v>
      </c>
      <c r="AR10" s="51">
        <f t="shared" si="3"/>
        <v>0</v>
      </c>
      <c r="AS10" s="51">
        <f t="shared" si="3"/>
        <v>0</v>
      </c>
      <c r="AT10" s="51">
        <f t="shared" si="3"/>
        <v>0</v>
      </c>
      <c r="AU10" s="51">
        <f t="shared" si="3"/>
        <v>0</v>
      </c>
      <c r="AV10" s="51">
        <f t="shared" si="3"/>
        <v>0</v>
      </c>
      <c r="AW10" s="51">
        <f t="shared" si="3"/>
        <v>0</v>
      </c>
      <c r="AX10" s="51">
        <f t="shared" si="3"/>
        <v>0</v>
      </c>
      <c r="AY10" s="51">
        <f t="shared" si="3"/>
        <v>0</v>
      </c>
      <c r="AZ10" s="51">
        <f t="shared" si="3"/>
        <v>0</v>
      </c>
      <c r="BA10" s="51">
        <f t="shared" si="3"/>
        <v>0</v>
      </c>
      <c r="BB10" s="51">
        <f t="shared" si="3"/>
        <v>0</v>
      </c>
      <c r="BC10" s="51">
        <f t="shared" si="3"/>
        <v>0</v>
      </c>
      <c r="BD10" s="51">
        <f t="shared" si="3"/>
        <v>0</v>
      </c>
      <c r="BE10" s="51">
        <f t="shared" si="3"/>
        <v>0</v>
      </c>
      <c r="BF10" s="51">
        <f t="shared" si="3"/>
        <v>0</v>
      </c>
      <c r="BG10" s="51">
        <f t="shared" si="3"/>
        <v>0</v>
      </c>
      <c r="BH10" s="51">
        <f t="shared" si="3"/>
        <v>0</v>
      </c>
      <c r="BI10" s="51">
        <f t="shared" si="3"/>
        <v>0</v>
      </c>
      <c r="BJ10" s="51">
        <f t="shared" si="3"/>
        <v>0</v>
      </c>
      <c r="BK10" s="51">
        <f t="shared" si="3"/>
        <v>0</v>
      </c>
      <c r="BL10" s="51">
        <f t="shared" si="3"/>
        <v>0</v>
      </c>
      <c r="BM10" s="51">
        <f t="shared" si="3"/>
        <v>0</v>
      </c>
      <c r="BN10" s="51">
        <f t="shared" si="3"/>
        <v>0</v>
      </c>
      <c r="BO10" s="51">
        <f t="shared" si="3"/>
        <v>0</v>
      </c>
      <c r="BP10" s="51">
        <f t="shared" si="3"/>
        <v>0</v>
      </c>
      <c r="BQ10" s="51">
        <f t="shared" si="3"/>
        <v>0</v>
      </c>
      <c r="BR10" s="51">
        <f t="shared" si="3"/>
        <v>0</v>
      </c>
      <c r="BS10" s="51">
        <f t="shared" si="3"/>
        <v>0</v>
      </c>
      <c r="BT10" s="51">
        <f t="shared" si="3"/>
        <v>0</v>
      </c>
      <c r="BU10" s="51">
        <f t="shared" si="3"/>
        <v>0</v>
      </c>
      <c r="BV10" s="51">
        <f t="shared" si="3"/>
        <v>0</v>
      </c>
      <c r="BW10" s="51">
        <f t="shared" si="3"/>
        <v>0</v>
      </c>
      <c r="BX10" s="51">
        <f t="shared" si="3"/>
        <v>0</v>
      </c>
      <c r="BY10" s="51">
        <f t="shared" si="3"/>
        <v>0</v>
      </c>
      <c r="BZ10" s="51">
        <f t="shared" si="3"/>
        <v>0</v>
      </c>
      <c r="CA10" s="51">
        <f t="shared" si="3"/>
        <v>0</v>
      </c>
      <c r="CB10" s="51">
        <f t="shared" si="3"/>
        <v>0</v>
      </c>
      <c r="CC10" s="51">
        <f t="shared" si="3"/>
        <v>0</v>
      </c>
      <c r="CD10" s="51">
        <f t="shared" si="3"/>
        <v>0</v>
      </c>
      <c r="CE10" s="51">
        <f t="shared" si="3"/>
        <v>0</v>
      </c>
      <c r="CF10" s="51">
        <f t="shared" si="3"/>
        <v>0</v>
      </c>
      <c r="CG10" s="51">
        <f t="shared" si="3"/>
        <v>0</v>
      </c>
      <c r="CH10" s="51">
        <f t="shared" si="3"/>
        <v>0</v>
      </c>
      <c r="CI10" s="51">
        <f t="shared" si="3"/>
        <v>0</v>
      </c>
      <c r="CJ10" s="51">
        <f t="shared" si="3"/>
        <v>0</v>
      </c>
      <c r="CK10" s="51">
        <f t="shared" si="3"/>
        <v>0</v>
      </c>
      <c r="CL10" s="51">
        <f t="shared" si="3"/>
        <v>0</v>
      </c>
      <c r="CM10" s="51">
        <f t="shared" si="3"/>
        <v>0</v>
      </c>
      <c r="CN10" s="51">
        <f t="shared" ref="CN10:EY10" si="4">CN13+CN25+CN40+CN76+CN94+CN118+CN136+CN147</f>
        <v>0</v>
      </c>
      <c r="CO10" s="51">
        <f t="shared" si="4"/>
        <v>0</v>
      </c>
      <c r="CP10" s="51">
        <f t="shared" si="4"/>
        <v>0</v>
      </c>
      <c r="CQ10" s="51">
        <f t="shared" si="4"/>
        <v>0</v>
      </c>
      <c r="CR10" s="51">
        <f t="shared" si="4"/>
        <v>0</v>
      </c>
      <c r="CS10" s="51">
        <f t="shared" si="4"/>
        <v>0</v>
      </c>
      <c r="CT10" s="51">
        <f t="shared" si="4"/>
        <v>0</v>
      </c>
      <c r="CU10" s="51">
        <f t="shared" si="4"/>
        <v>0</v>
      </c>
      <c r="CV10" s="51">
        <f t="shared" si="4"/>
        <v>0</v>
      </c>
      <c r="CW10" s="51">
        <f t="shared" si="4"/>
        <v>0</v>
      </c>
      <c r="CX10" s="51">
        <f t="shared" si="4"/>
        <v>0</v>
      </c>
      <c r="CY10" s="51">
        <f t="shared" si="4"/>
        <v>0</v>
      </c>
      <c r="CZ10" s="51">
        <f t="shared" si="4"/>
        <v>0</v>
      </c>
      <c r="DA10" s="51">
        <f t="shared" si="4"/>
        <v>0</v>
      </c>
      <c r="DB10" s="51">
        <f t="shared" si="4"/>
        <v>0</v>
      </c>
      <c r="DC10" s="51">
        <f t="shared" si="4"/>
        <v>0</v>
      </c>
      <c r="DD10" s="51">
        <f t="shared" si="4"/>
        <v>0</v>
      </c>
      <c r="DE10" s="51">
        <f t="shared" si="4"/>
        <v>0</v>
      </c>
      <c r="DF10" s="51">
        <f t="shared" si="4"/>
        <v>0</v>
      </c>
      <c r="DG10" s="51">
        <f t="shared" si="4"/>
        <v>0</v>
      </c>
      <c r="DH10" s="51">
        <f t="shared" si="4"/>
        <v>0</v>
      </c>
      <c r="DI10" s="51">
        <f t="shared" si="4"/>
        <v>0</v>
      </c>
      <c r="DJ10" s="51">
        <f t="shared" si="4"/>
        <v>0</v>
      </c>
      <c r="DK10" s="51">
        <f t="shared" si="4"/>
        <v>0</v>
      </c>
      <c r="DL10" s="51">
        <f t="shared" si="4"/>
        <v>0</v>
      </c>
      <c r="DM10" s="51">
        <f t="shared" si="4"/>
        <v>0</v>
      </c>
      <c r="DN10" s="51">
        <f t="shared" si="4"/>
        <v>0</v>
      </c>
      <c r="DO10" s="51">
        <f t="shared" si="4"/>
        <v>0</v>
      </c>
      <c r="DP10" s="51">
        <f t="shared" si="4"/>
        <v>0</v>
      </c>
      <c r="DQ10" s="51">
        <f t="shared" si="4"/>
        <v>0</v>
      </c>
      <c r="DR10" s="51">
        <f t="shared" si="4"/>
        <v>0</v>
      </c>
      <c r="DS10" s="51">
        <f t="shared" si="4"/>
        <v>0</v>
      </c>
      <c r="DT10" s="51">
        <f t="shared" si="4"/>
        <v>0</v>
      </c>
      <c r="DU10" s="51">
        <f t="shared" si="4"/>
        <v>0</v>
      </c>
      <c r="DV10" s="51">
        <f t="shared" si="4"/>
        <v>0</v>
      </c>
      <c r="DW10" s="51">
        <f t="shared" si="4"/>
        <v>0</v>
      </c>
      <c r="DX10" s="51">
        <f t="shared" si="4"/>
        <v>0</v>
      </c>
      <c r="DY10" s="51">
        <f t="shared" si="4"/>
        <v>0</v>
      </c>
      <c r="DZ10" s="51">
        <f t="shared" si="4"/>
        <v>0</v>
      </c>
      <c r="EA10" s="51">
        <f t="shared" si="4"/>
        <v>0</v>
      </c>
      <c r="EB10" s="51">
        <f t="shared" si="4"/>
        <v>0</v>
      </c>
      <c r="EC10" s="51">
        <f t="shared" si="4"/>
        <v>0</v>
      </c>
      <c r="ED10" s="51">
        <f t="shared" si="4"/>
        <v>0</v>
      </c>
      <c r="EE10" s="51">
        <f t="shared" si="4"/>
        <v>0</v>
      </c>
      <c r="EF10" s="51">
        <f t="shared" si="4"/>
        <v>0</v>
      </c>
      <c r="EG10" s="51">
        <f t="shared" si="4"/>
        <v>0</v>
      </c>
      <c r="EH10" s="51">
        <f t="shared" si="4"/>
        <v>0</v>
      </c>
      <c r="EI10" s="51">
        <f t="shared" si="4"/>
        <v>0</v>
      </c>
      <c r="EJ10" s="51">
        <f t="shared" si="4"/>
        <v>0</v>
      </c>
      <c r="EK10" s="51">
        <f t="shared" si="4"/>
        <v>0</v>
      </c>
      <c r="EL10" s="51">
        <f t="shared" si="4"/>
        <v>0</v>
      </c>
      <c r="EM10" s="51">
        <f t="shared" si="4"/>
        <v>0</v>
      </c>
      <c r="EN10" s="51">
        <f t="shared" si="4"/>
        <v>0</v>
      </c>
      <c r="EO10" s="51">
        <f t="shared" si="4"/>
        <v>0</v>
      </c>
      <c r="EP10" s="51">
        <f t="shared" si="4"/>
        <v>0</v>
      </c>
      <c r="EQ10" s="51">
        <f t="shared" si="4"/>
        <v>0</v>
      </c>
      <c r="ER10" s="51">
        <f t="shared" si="4"/>
        <v>0</v>
      </c>
      <c r="ES10" s="51">
        <f t="shared" si="4"/>
        <v>0</v>
      </c>
      <c r="ET10" s="51">
        <f t="shared" si="4"/>
        <v>0</v>
      </c>
      <c r="EU10" s="51">
        <f t="shared" si="4"/>
        <v>0</v>
      </c>
      <c r="EV10" s="51">
        <f t="shared" si="4"/>
        <v>0</v>
      </c>
      <c r="EW10" s="51">
        <f t="shared" si="4"/>
        <v>0</v>
      </c>
      <c r="EX10" s="51">
        <f t="shared" si="4"/>
        <v>0</v>
      </c>
      <c r="EY10" s="51">
        <f t="shared" si="4"/>
        <v>0</v>
      </c>
      <c r="EZ10" s="51">
        <f t="shared" ref="EZ10:HK10" si="5">EZ13+EZ25+EZ40+EZ76+EZ94+EZ118+EZ136+EZ147</f>
        <v>0</v>
      </c>
      <c r="FA10" s="51">
        <f t="shared" si="5"/>
        <v>0</v>
      </c>
      <c r="FB10" s="51">
        <f t="shared" si="5"/>
        <v>0</v>
      </c>
      <c r="FC10" s="51">
        <f t="shared" si="5"/>
        <v>0</v>
      </c>
      <c r="FD10" s="51">
        <f t="shared" si="5"/>
        <v>0</v>
      </c>
      <c r="FE10" s="51">
        <f t="shared" si="5"/>
        <v>0</v>
      </c>
      <c r="FF10" s="51">
        <f t="shared" si="5"/>
        <v>0</v>
      </c>
      <c r="FG10" s="51">
        <f t="shared" si="5"/>
        <v>0</v>
      </c>
      <c r="FH10" s="51">
        <f t="shared" si="5"/>
        <v>0</v>
      </c>
      <c r="FI10" s="51">
        <f t="shared" si="5"/>
        <v>0</v>
      </c>
      <c r="FJ10" s="51">
        <f t="shared" si="5"/>
        <v>0</v>
      </c>
      <c r="FK10" s="51">
        <f t="shared" si="5"/>
        <v>0</v>
      </c>
      <c r="FL10" s="51">
        <f t="shared" si="5"/>
        <v>0</v>
      </c>
      <c r="FM10" s="51">
        <f t="shared" si="5"/>
        <v>0</v>
      </c>
      <c r="FN10" s="51">
        <f t="shared" si="5"/>
        <v>0</v>
      </c>
      <c r="FO10" s="51">
        <f t="shared" si="5"/>
        <v>0</v>
      </c>
      <c r="FP10" s="51">
        <f t="shared" si="5"/>
        <v>0</v>
      </c>
      <c r="FQ10" s="51">
        <f t="shared" si="5"/>
        <v>0</v>
      </c>
      <c r="FR10" s="51">
        <f t="shared" si="5"/>
        <v>0</v>
      </c>
      <c r="FS10" s="51">
        <f t="shared" si="5"/>
        <v>0</v>
      </c>
      <c r="FT10" s="51">
        <f t="shared" si="5"/>
        <v>0</v>
      </c>
      <c r="FU10" s="51">
        <f t="shared" si="5"/>
        <v>0</v>
      </c>
      <c r="FV10" s="51">
        <f t="shared" si="5"/>
        <v>0</v>
      </c>
      <c r="FW10" s="51">
        <f t="shared" si="5"/>
        <v>0</v>
      </c>
      <c r="FX10" s="51">
        <f t="shared" si="5"/>
        <v>0</v>
      </c>
      <c r="FY10" s="51">
        <f t="shared" si="5"/>
        <v>0</v>
      </c>
      <c r="FZ10" s="51">
        <f t="shared" si="5"/>
        <v>0</v>
      </c>
      <c r="GA10" s="51">
        <f t="shared" si="5"/>
        <v>0</v>
      </c>
      <c r="GB10" s="51">
        <f t="shared" si="5"/>
        <v>0</v>
      </c>
      <c r="GC10" s="51">
        <f t="shared" si="5"/>
        <v>0</v>
      </c>
      <c r="GD10" s="51">
        <f t="shared" si="5"/>
        <v>0</v>
      </c>
      <c r="GE10" s="51">
        <f t="shared" si="5"/>
        <v>0</v>
      </c>
      <c r="GF10" s="51">
        <f t="shared" si="5"/>
        <v>0</v>
      </c>
      <c r="GG10" s="51">
        <f t="shared" si="5"/>
        <v>0</v>
      </c>
      <c r="GH10" s="51">
        <f t="shared" si="5"/>
        <v>0</v>
      </c>
      <c r="GI10" s="51">
        <f t="shared" si="5"/>
        <v>0</v>
      </c>
      <c r="GJ10" s="51">
        <f t="shared" si="5"/>
        <v>0</v>
      </c>
      <c r="GK10" s="51">
        <f t="shared" si="5"/>
        <v>0</v>
      </c>
      <c r="GL10" s="51">
        <f t="shared" si="5"/>
        <v>0</v>
      </c>
      <c r="GM10" s="51">
        <f t="shared" si="5"/>
        <v>0</v>
      </c>
      <c r="GN10" s="51">
        <f t="shared" si="5"/>
        <v>0</v>
      </c>
      <c r="GO10" s="51">
        <f t="shared" si="5"/>
        <v>0</v>
      </c>
      <c r="GP10" s="51">
        <f t="shared" si="5"/>
        <v>0</v>
      </c>
      <c r="GQ10" s="51">
        <f t="shared" si="5"/>
        <v>0</v>
      </c>
      <c r="GR10" s="51">
        <f t="shared" si="5"/>
        <v>0</v>
      </c>
      <c r="GS10" s="51">
        <f t="shared" si="5"/>
        <v>0</v>
      </c>
      <c r="GT10" s="51">
        <f t="shared" si="5"/>
        <v>0</v>
      </c>
      <c r="GU10" s="51">
        <f t="shared" si="5"/>
        <v>0</v>
      </c>
      <c r="GV10" s="51">
        <f t="shared" si="5"/>
        <v>0</v>
      </c>
      <c r="GW10" s="51">
        <f t="shared" si="5"/>
        <v>0</v>
      </c>
      <c r="GX10" s="51">
        <f t="shared" si="5"/>
        <v>0</v>
      </c>
      <c r="GY10" s="51">
        <f t="shared" si="5"/>
        <v>0</v>
      </c>
      <c r="GZ10" s="51">
        <f t="shared" si="5"/>
        <v>0</v>
      </c>
      <c r="HA10" s="51">
        <f t="shared" si="5"/>
        <v>0</v>
      </c>
      <c r="HB10" s="51">
        <f t="shared" si="5"/>
        <v>0</v>
      </c>
      <c r="HC10" s="51">
        <f t="shared" si="5"/>
        <v>0</v>
      </c>
      <c r="HD10" s="51">
        <f t="shared" si="5"/>
        <v>0</v>
      </c>
      <c r="HE10" s="51">
        <f t="shared" si="5"/>
        <v>0</v>
      </c>
      <c r="HF10" s="51">
        <f t="shared" si="5"/>
        <v>0</v>
      </c>
      <c r="HG10" s="51">
        <f t="shared" si="5"/>
        <v>0</v>
      </c>
      <c r="HH10" s="51">
        <f t="shared" si="5"/>
        <v>0</v>
      </c>
      <c r="HI10" s="51">
        <f t="shared" si="5"/>
        <v>0</v>
      </c>
      <c r="HJ10" s="51">
        <f t="shared" si="5"/>
        <v>0</v>
      </c>
      <c r="HK10" s="51">
        <f t="shared" si="5"/>
        <v>0</v>
      </c>
      <c r="HL10" s="51">
        <f t="shared" ref="HL10:IV10" si="6">HL13+HL25+HL40+HL76+HL94+HL118+HL136+HL147</f>
        <v>0</v>
      </c>
      <c r="HM10" s="51">
        <f t="shared" si="6"/>
        <v>0</v>
      </c>
      <c r="HN10" s="51">
        <f t="shared" si="6"/>
        <v>0</v>
      </c>
      <c r="HO10" s="51">
        <f t="shared" si="6"/>
        <v>0</v>
      </c>
      <c r="HP10" s="51">
        <f t="shared" si="6"/>
        <v>0</v>
      </c>
      <c r="HQ10" s="51">
        <f t="shared" si="6"/>
        <v>0</v>
      </c>
      <c r="HR10" s="51">
        <f t="shared" si="6"/>
        <v>0</v>
      </c>
      <c r="HS10" s="51">
        <f t="shared" si="6"/>
        <v>0</v>
      </c>
      <c r="HT10" s="51">
        <f t="shared" si="6"/>
        <v>0</v>
      </c>
      <c r="HU10" s="51">
        <f t="shared" si="6"/>
        <v>0</v>
      </c>
      <c r="HV10" s="51">
        <f t="shared" si="6"/>
        <v>0</v>
      </c>
      <c r="HW10" s="51">
        <f t="shared" si="6"/>
        <v>0</v>
      </c>
      <c r="HX10" s="51">
        <f t="shared" si="6"/>
        <v>0</v>
      </c>
      <c r="HY10" s="51">
        <f t="shared" si="6"/>
        <v>0</v>
      </c>
      <c r="HZ10" s="51">
        <f t="shared" si="6"/>
        <v>0</v>
      </c>
      <c r="IA10" s="51">
        <f t="shared" si="6"/>
        <v>0</v>
      </c>
      <c r="IB10" s="51">
        <f t="shared" si="6"/>
        <v>0</v>
      </c>
      <c r="IC10" s="51">
        <f t="shared" si="6"/>
        <v>0</v>
      </c>
      <c r="ID10" s="51">
        <f t="shared" si="6"/>
        <v>0</v>
      </c>
      <c r="IE10" s="51">
        <f t="shared" si="6"/>
        <v>0</v>
      </c>
      <c r="IF10" s="51">
        <f t="shared" si="6"/>
        <v>0</v>
      </c>
      <c r="IG10" s="51">
        <f t="shared" si="6"/>
        <v>0</v>
      </c>
      <c r="IH10" s="51">
        <f t="shared" si="6"/>
        <v>0</v>
      </c>
      <c r="II10" s="51">
        <f t="shared" si="6"/>
        <v>0</v>
      </c>
      <c r="IJ10" s="51">
        <f t="shared" si="6"/>
        <v>0</v>
      </c>
      <c r="IK10" s="51">
        <f t="shared" si="6"/>
        <v>0</v>
      </c>
      <c r="IL10" s="51">
        <f t="shared" si="6"/>
        <v>0</v>
      </c>
      <c r="IM10" s="51">
        <f t="shared" si="6"/>
        <v>0</v>
      </c>
      <c r="IN10" s="51">
        <f t="shared" si="6"/>
        <v>0</v>
      </c>
      <c r="IO10" s="51">
        <f t="shared" si="6"/>
        <v>0</v>
      </c>
      <c r="IP10" s="51">
        <f t="shared" si="6"/>
        <v>0</v>
      </c>
      <c r="IQ10" s="51">
        <f t="shared" si="6"/>
        <v>0</v>
      </c>
      <c r="IR10" s="51">
        <f t="shared" si="6"/>
        <v>0</v>
      </c>
      <c r="IS10" s="51">
        <f t="shared" si="6"/>
        <v>0</v>
      </c>
      <c r="IT10" s="51">
        <f t="shared" si="6"/>
        <v>0</v>
      </c>
      <c r="IU10" s="51">
        <f t="shared" si="6"/>
        <v>0</v>
      </c>
      <c r="IV10" s="51">
        <f t="shared" si="6"/>
        <v>0</v>
      </c>
    </row>
    <row r="11" spans="1:256" s="23" customFormat="1" ht="15.75" customHeight="1" x14ac:dyDescent="0.15">
      <c r="A11" s="22"/>
      <c r="B11" s="22"/>
      <c r="C11" s="22"/>
      <c r="D11" s="22"/>
      <c r="E11" s="22"/>
      <c r="F11" s="22"/>
      <c r="G11" s="60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</row>
    <row r="12" spans="1:256" s="50" customFormat="1" ht="15.75" customHeight="1" x14ac:dyDescent="0.15">
      <c r="A12" s="49"/>
      <c r="B12" s="72" t="s">
        <v>27</v>
      </c>
      <c r="C12" s="72"/>
      <c r="D12" s="22"/>
      <c r="E12" s="23" t="s">
        <v>25</v>
      </c>
      <c r="F12" s="22"/>
      <c r="G12" s="60">
        <f t="shared" ref="G12:AA12" si="7">SUM(G15,G17,G18,G19,G21,G22)</f>
        <v>3859</v>
      </c>
      <c r="H12" s="39">
        <f>SUM(H15,H17,H18,H19,H21,H22)</f>
        <v>548</v>
      </c>
      <c r="I12" s="39">
        <f t="shared" si="7"/>
        <v>2827</v>
      </c>
      <c r="J12" s="39">
        <f t="shared" si="7"/>
        <v>7</v>
      </c>
      <c r="K12" s="39">
        <f t="shared" si="7"/>
        <v>1</v>
      </c>
      <c r="L12" s="39">
        <f t="shared" si="7"/>
        <v>3</v>
      </c>
      <c r="M12" s="39">
        <f t="shared" si="7"/>
        <v>0</v>
      </c>
      <c r="N12" s="39">
        <f t="shared" si="7"/>
        <v>0</v>
      </c>
      <c r="O12" s="39">
        <f t="shared" si="7"/>
        <v>0</v>
      </c>
      <c r="P12" s="39">
        <f t="shared" si="7"/>
        <v>2</v>
      </c>
      <c r="Q12" s="39">
        <f t="shared" si="7"/>
        <v>164</v>
      </c>
      <c r="R12" s="39">
        <f t="shared" si="7"/>
        <v>142</v>
      </c>
      <c r="S12" s="39">
        <f t="shared" si="7"/>
        <v>2</v>
      </c>
      <c r="T12" s="39">
        <f t="shared" si="7"/>
        <v>0</v>
      </c>
      <c r="U12" s="39">
        <f t="shared" si="7"/>
        <v>2</v>
      </c>
      <c r="V12" s="39">
        <f t="shared" si="7"/>
        <v>3</v>
      </c>
      <c r="W12" s="39">
        <f t="shared" si="7"/>
        <v>27</v>
      </c>
      <c r="X12" s="39">
        <f t="shared" si="7"/>
        <v>0</v>
      </c>
      <c r="Y12" s="39">
        <f t="shared" si="7"/>
        <v>0</v>
      </c>
      <c r="Z12" s="39">
        <f t="shared" si="7"/>
        <v>0</v>
      </c>
      <c r="AA12" s="39">
        <f t="shared" si="7"/>
        <v>131</v>
      </c>
    </row>
    <row r="13" spans="1:256" s="50" customFormat="1" ht="15.75" customHeight="1" x14ac:dyDescent="0.15">
      <c r="A13" s="49"/>
      <c r="B13" s="72"/>
      <c r="C13" s="72"/>
      <c r="D13" s="22"/>
      <c r="E13" s="23" t="s">
        <v>26</v>
      </c>
      <c r="F13" s="22"/>
      <c r="G13" s="60">
        <f>SUMIF($E15:$E22,$E16,G15:G22)</f>
        <v>284</v>
      </c>
      <c r="H13" s="39">
        <f>SUMIF($E15:$E22,$E16,H15:H22)</f>
        <v>86</v>
      </c>
      <c r="I13" s="39">
        <f t="shared" ref="I13:AA13" si="8">SUMIF($E15:$E22,$E16,I15:I22)</f>
        <v>156</v>
      </c>
      <c r="J13" s="39">
        <f t="shared" si="8"/>
        <v>0</v>
      </c>
      <c r="K13" s="39">
        <f t="shared" si="8"/>
        <v>0</v>
      </c>
      <c r="L13" s="39">
        <f t="shared" si="8"/>
        <v>0</v>
      </c>
      <c r="M13" s="39">
        <f t="shared" si="8"/>
        <v>0</v>
      </c>
      <c r="N13" s="39">
        <f t="shared" si="8"/>
        <v>0</v>
      </c>
      <c r="O13" s="39">
        <f t="shared" si="8"/>
        <v>0</v>
      </c>
      <c r="P13" s="39">
        <f t="shared" si="8"/>
        <v>17</v>
      </c>
      <c r="Q13" s="39">
        <f t="shared" si="8"/>
        <v>0</v>
      </c>
      <c r="R13" s="39">
        <f t="shared" si="8"/>
        <v>5</v>
      </c>
      <c r="S13" s="39">
        <f t="shared" si="8"/>
        <v>1</v>
      </c>
      <c r="T13" s="39">
        <f t="shared" si="8"/>
        <v>0</v>
      </c>
      <c r="U13" s="39">
        <f t="shared" si="8"/>
        <v>0</v>
      </c>
      <c r="V13" s="39">
        <f t="shared" si="8"/>
        <v>0</v>
      </c>
      <c r="W13" s="39">
        <f t="shared" si="8"/>
        <v>0</v>
      </c>
      <c r="X13" s="39">
        <f t="shared" si="8"/>
        <v>0</v>
      </c>
      <c r="Y13" s="39">
        <f t="shared" si="8"/>
        <v>0</v>
      </c>
      <c r="Z13" s="39">
        <f t="shared" si="8"/>
        <v>0</v>
      </c>
      <c r="AA13" s="39">
        <f t="shared" si="8"/>
        <v>19</v>
      </c>
    </row>
    <row r="14" spans="1:256" s="25" customFormat="1" ht="15.75" customHeight="1" x14ac:dyDescent="0.15">
      <c r="A14" s="24"/>
      <c r="B14" s="24"/>
      <c r="C14" s="24"/>
      <c r="D14" s="24"/>
      <c r="E14" s="24"/>
      <c r="F14" s="24"/>
      <c r="G14" s="60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</row>
    <row r="15" spans="1:256" s="25" customFormat="1" ht="15.75" customHeight="1" x14ac:dyDescent="0.15">
      <c r="A15" s="24"/>
      <c r="B15" s="64" t="s">
        <v>28</v>
      </c>
      <c r="C15" s="64"/>
      <c r="D15" s="24"/>
      <c r="E15" s="25" t="s">
        <v>25</v>
      </c>
      <c r="F15" s="24"/>
      <c r="G15" s="61">
        <f>SUM(H15:AA15)</f>
        <v>1092</v>
      </c>
      <c r="H15" s="46">
        <v>2</v>
      </c>
      <c r="I15" s="46">
        <v>996</v>
      </c>
      <c r="J15" s="46">
        <v>7</v>
      </c>
      <c r="K15" s="46">
        <v>1</v>
      </c>
      <c r="L15" s="46">
        <v>0</v>
      </c>
      <c r="M15" s="46">
        <v>0</v>
      </c>
      <c r="N15" s="46">
        <v>0</v>
      </c>
      <c r="O15" s="46">
        <v>0</v>
      </c>
      <c r="P15" s="46">
        <v>0</v>
      </c>
      <c r="Q15" s="46">
        <v>2</v>
      </c>
      <c r="R15" s="46">
        <v>0</v>
      </c>
      <c r="S15" s="46">
        <v>0</v>
      </c>
      <c r="T15" s="46">
        <v>0</v>
      </c>
      <c r="U15" s="46">
        <v>2</v>
      </c>
      <c r="V15" s="46">
        <v>2</v>
      </c>
      <c r="W15" s="46">
        <v>27</v>
      </c>
      <c r="X15" s="46">
        <v>0</v>
      </c>
      <c r="Y15" s="46">
        <v>0</v>
      </c>
      <c r="Z15" s="46">
        <v>0</v>
      </c>
      <c r="AA15" s="46">
        <v>53</v>
      </c>
    </row>
    <row r="16" spans="1:256" s="25" customFormat="1" ht="15.75" customHeight="1" x14ac:dyDescent="0.15">
      <c r="A16" s="24"/>
      <c r="B16" s="64"/>
      <c r="C16" s="64"/>
      <c r="D16" s="24"/>
      <c r="E16" s="25" t="s">
        <v>26</v>
      </c>
      <c r="F16" s="24"/>
      <c r="G16" s="61">
        <f t="shared" ref="G16:G22" si="9">SUM(H16:AA16)</f>
        <v>283</v>
      </c>
      <c r="H16" s="46">
        <v>86</v>
      </c>
      <c r="I16" s="46">
        <v>156</v>
      </c>
      <c r="J16" s="46">
        <v>0</v>
      </c>
      <c r="K16" s="46">
        <v>0</v>
      </c>
      <c r="L16" s="46">
        <v>0</v>
      </c>
      <c r="M16" s="46">
        <v>0</v>
      </c>
      <c r="N16" s="46">
        <v>0</v>
      </c>
      <c r="O16" s="46">
        <v>0</v>
      </c>
      <c r="P16" s="46">
        <v>17</v>
      </c>
      <c r="Q16" s="46">
        <v>0</v>
      </c>
      <c r="R16" s="46">
        <v>5</v>
      </c>
      <c r="S16" s="46">
        <v>1</v>
      </c>
      <c r="T16" s="46">
        <v>0</v>
      </c>
      <c r="U16" s="46">
        <v>0</v>
      </c>
      <c r="V16" s="46">
        <v>0</v>
      </c>
      <c r="W16" s="46">
        <v>0</v>
      </c>
      <c r="X16" s="46">
        <v>0</v>
      </c>
      <c r="Y16" s="46">
        <v>0</v>
      </c>
      <c r="Z16" s="46">
        <v>0</v>
      </c>
      <c r="AA16" s="46">
        <v>18</v>
      </c>
    </row>
    <row r="17" spans="1:256" s="25" customFormat="1" ht="15.75" customHeight="1" x14ac:dyDescent="0.15">
      <c r="A17" s="24"/>
      <c r="B17" s="64" t="s">
        <v>106</v>
      </c>
      <c r="C17" s="64"/>
      <c r="D17" s="24"/>
      <c r="E17" s="25" t="s">
        <v>94</v>
      </c>
      <c r="F17" s="24"/>
      <c r="G17" s="61">
        <f t="shared" si="9"/>
        <v>203</v>
      </c>
      <c r="H17" s="46">
        <v>0</v>
      </c>
      <c r="I17" s="46">
        <v>35</v>
      </c>
      <c r="J17" s="46">
        <v>0</v>
      </c>
      <c r="K17" s="46">
        <v>0</v>
      </c>
      <c r="L17" s="46">
        <v>0</v>
      </c>
      <c r="M17" s="46">
        <v>0</v>
      </c>
      <c r="N17" s="46">
        <v>0</v>
      </c>
      <c r="O17" s="46">
        <v>0</v>
      </c>
      <c r="P17" s="46">
        <v>0</v>
      </c>
      <c r="Q17" s="46">
        <v>162</v>
      </c>
      <c r="R17" s="46">
        <v>0</v>
      </c>
      <c r="S17" s="46">
        <v>0</v>
      </c>
      <c r="T17" s="46">
        <v>0</v>
      </c>
      <c r="U17" s="46">
        <v>0</v>
      </c>
      <c r="V17" s="46">
        <v>0</v>
      </c>
      <c r="W17" s="46">
        <v>0</v>
      </c>
      <c r="X17" s="46">
        <v>0</v>
      </c>
      <c r="Y17" s="46">
        <v>0</v>
      </c>
      <c r="Z17" s="46">
        <v>0</v>
      </c>
      <c r="AA17" s="46">
        <v>6</v>
      </c>
    </row>
    <row r="18" spans="1:256" s="25" customFormat="1" ht="15.75" customHeight="1" x14ac:dyDescent="0.15">
      <c r="A18" s="24"/>
      <c r="B18" s="64" t="s">
        <v>29</v>
      </c>
      <c r="C18" s="64"/>
      <c r="D18" s="24"/>
      <c r="E18" s="25" t="s">
        <v>94</v>
      </c>
      <c r="F18" s="24"/>
      <c r="G18" s="61">
        <f t="shared" si="9"/>
        <v>453</v>
      </c>
      <c r="H18" s="46">
        <v>160</v>
      </c>
      <c r="I18" s="46">
        <v>290</v>
      </c>
      <c r="J18" s="46">
        <v>0</v>
      </c>
      <c r="K18" s="46">
        <v>0</v>
      </c>
      <c r="L18" s="46">
        <v>0</v>
      </c>
      <c r="M18" s="46">
        <v>0</v>
      </c>
      <c r="N18" s="46">
        <v>0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>
        <v>0</v>
      </c>
      <c r="V18" s="46">
        <v>1</v>
      </c>
      <c r="W18" s="46">
        <v>0</v>
      </c>
      <c r="X18" s="46">
        <v>0</v>
      </c>
      <c r="Y18" s="46">
        <v>0</v>
      </c>
      <c r="Z18" s="46">
        <v>0</v>
      </c>
      <c r="AA18" s="46">
        <v>2</v>
      </c>
    </row>
    <row r="19" spans="1:256" s="25" customFormat="1" ht="15.75" customHeight="1" x14ac:dyDescent="0.15">
      <c r="A19" s="24"/>
      <c r="B19" s="65" t="s">
        <v>112</v>
      </c>
      <c r="C19" s="65"/>
      <c r="D19" s="24"/>
      <c r="E19" s="25" t="s">
        <v>96</v>
      </c>
      <c r="F19" s="24"/>
      <c r="G19" s="61">
        <f t="shared" si="9"/>
        <v>739</v>
      </c>
      <c r="H19" s="46">
        <v>0</v>
      </c>
      <c r="I19" s="46">
        <v>707</v>
      </c>
      <c r="J19" s="46">
        <v>0</v>
      </c>
      <c r="K19" s="46">
        <v>0</v>
      </c>
      <c r="L19" s="46">
        <v>0</v>
      </c>
      <c r="M19" s="46">
        <v>0</v>
      </c>
      <c r="N19" s="46">
        <v>0</v>
      </c>
      <c r="O19" s="46">
        <v>0</v>
      </c>
      <c r="P19" s="46">
        <v>0</v>
      </c>
      <c r="Q19" s="46">
        <v>0</v>
      </c>
      <c r="R19" s="46">
        <v>0</v>
      </c>
      <c r="S19" s="46">
        <v>2</v>
      </c>
      <c r="T19" s="46">
        <v>0</v>
      </c>
      <c r="U19" s="46">
        <v>0</v>
      </c>
      <c r="V19" s="46">
        <v>0</v>
      </c>
      <c r="W19" s="46">
        <v>0</v>
      </c>
      <c r="X19" s="46">
        <v>0</v>
      </c>
      <c r="Y19" s="46">
        <v>0</v>
      </c>
      <c r="Z19" s="46">
        <v>0</v>
      </c>
      <c r="AA19" s="46">
        <v>30</v>
      </c>
    </row>
    <row r="20" spans="1:256" s="25" customFormat="1" ht="15.75" customHeight="1" x14ac:dyDescent="0.15">
      <c r="A20" s="24"/>
      <c r="B20" s="66"/>
      <c r="C20" s="66"/>
      <c r="D20" s="24"/>
      <c r="E20" s="25" t="s">
        <v>97</v>
      </c>
      <c r="F20" s="24"/>
      <c r="G20" s="61">
        <f t="shared" si="9"/>
        <v>1</v>
      </c>
      <c r="H20" s="46">
        <v>0</v>
      </c>
      <c r="I20" s="46">
        <v>0</v>
      </c>
      <c r="J20" s="46">
        <v>0</v>
      </c>
      <c r="K20" s="46">
        <v>0</v>
      </c>
      <c r="L20" s="46">
        <v>0</v>
      </c>
      <c r="M20" s="46">
        <v>0</v>
      </c>
      <c r="N20" s="46">
        <v>0</v>
      </c>
      <c r="O20" s="46">
        <v>0</v>
      </c>
      <c r="P20" s="46">
        <v>0</v>
      </c>
      <c r="Q20" s="46">
        <v>0</v>
      </c>
      <c r="R20" s="46">
        <v>0</v>
      </c>
      <c r="S20" s="46">
        <v>0</v>
      </c>
      <c r="T20" s="46">
        <v>0</v>
      </c>
      <c r="U20" s="46">
        <v>0</v>
      </c>
      <c r="V20" s="46">
        <v>0</v>
      </c>
      <c r="W20" s="46">
        <v>0</v>
      </c>
      <c r="X20" s="46">
        <v>0</v>
      </c>
      <c r="Y20" s="46">
        <v>0</v>
      </c>
      <c r="Z20" s="46">
        <v>0</v>
      </c>
      <c r="AA20" s="46">
        <v>1</v>
      </c>
    </row>
    <row r="21" spans="1:256" s="25" customFormat="1" ht="15.75" customHeight="1" x14ac:dyDescent="0.15">
      <c r="A21" s="24"/>
      <c r="B21" s="64" t="s">
        <v>30</v>
      </c>
      <c r="C21" s="64"/>
      <c r="D21" s="24"/>
      <c r="E21" s="25" t="s">
        <v>94</v>
      </c>
      <c r="F21" s="24"/>
      <c r="G21" s="61">
        <f t="shared" si="9"/>
        <v>826</v>
      </c>
      <c r="H21" s="46">
        <v>0</v>
      </c>
      <c r="I21" s="46">
        <v>799</v>
      </c>
      <c r="J21" s="46">
        <v>0</v>
      </c>
      <c r="K21" s="46">
        <v>0</v>
      </c>
      <c r="L21" s="46">
        <v>0</v>
      </c>
      <c r="M21" s="46">
        <v>0</v>
      </c>
      <c r="N21" s="46">
        <v>0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>
        <v>0</v>
      </c>
      <c r="V21" s="46">
        <v>0</v>
      </c>
      <c r="W21" s="46">
        <v>0</v>
      </c>
      <c r="X21" s="46">
        <v>0</v>
      </c>
      <c r="Y21" s="46">
        <v>0</v>
      </c>
      <c r="Z21" s="46">
        <v>0</v>
      </c>
      <c r="AA21" s="46">
        <v>27</v>
      </c>
    </row>
    <row r="22" spans="1:256" s="25" customFormat="1" ht="15.75" customHeight="1" x14ac:dyDescent="0.15">
      <c r="A22" s="24"/>
      <c r="B22" s="26" t="s">
        <v>31</v>
      </c>
      <c r="C22" s="28" t="s">
        <v>32</v>
      </c>
      <c r="D22" s="24"/>
      <c r="E22" s="25" t="s">
        <v>94</v>
      </c>
      <c r="F22" s="24"/>
      <c r="G22" s="61">
        <f t="shared" si="9"/>
        <v>546</v>
      </c>
      <c r="H22" s="46">
        <v>386</v>
      </c>
      <c r="I22" s="46">
        <v>0</v>
      </c>
      <c r="J22" s="46">
        <v>0</v>
      </c>
      <c r="K22" s="46">
        <v>0</v>
      </c>
      <c r="L22" s="46">
        <v>3</v>
      </c>
      <c r="M22" s="46">
        <v>0</v>
      </c>
      <c r="N22" s="46">
        <v>0</v>
      </c>
      <c r="O22" s="46">
        <v>0</v>
      </c>
      <c r="P22" s="46">
        <v>2</v>
      </c>
      <c r="Q22" s="46">
        <v>0</v>
      </c>
      <c r="R22" s="46">
        <v>142</v>
      </c>
      <c r="S22" s="46">
        <v>0</v>
      </c>
      <c r="T22" s="46">
        <v>0</v>
      </c>
      <c r="U22" s="46">
        <v>0</v>
      </c>
      <c r="V22" s="46">
        <v>0</v>
      </c>
      <c r="W22" s="46">
        <v>0</v>
      </c>
      <c r="X22" s="46">
        <v>0</v>
      </c>
      <c r="Y22" s="46">
        <v>0</v>
      </c>
      <c r="Z22" s="46">
        <v>0</v>
      </c>
      <c r="AA22" s="46">
        <v>13</v>
      </c>
    </row>
    <row r="23" spans="1:256" s="25" customFormat="1" ht="15.75" customHeight="1" x14ac:dyDescent="0.15">
      <c r="A23" s="24"/>
      <c r="B23" s="26"/>
      <c r="C23" s="27"/>
      <c r="D23" s="24"/>
      <c r="F23" s="24"/>
      <c r="G23" s="60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</row>
    <row r="24" spans="1:256" s="50" customFormat="1" ht="15.75" customHeight="1" x14ac:dyDescent="0.15">
      <c r="A24" s="49"/>
      <c r="B24" s="63" t="s">
        <v>33</v>
      </c>
      <c r="C24" s="63"/>
      <c r="D24" s="49"/>
      <c r="E24" s="50" t="s">
        <v>25</v>
      </c>
      <c r="F24" s="49"/>
      <c r="G24" s="59">
        <f>SUMIF($E27:$E37,$E27,G27:G37)</f>
        <v>3594</v>
      </c>
      <c r="H24" s="51">
        <f t="shared" ref="H24:AA24" si="10">SUM(H27,H29,H31,H33,H35,H37)</f>
        <v>343</v>
      </c>
      <c r="I24" s="51">
        <f t="shared" si="10"/>
        <v>1789</v>
      </c>
      <c r="J24" s="51">
        <f t="shared" si="10"/>
        <v>7</v>
      </c>
      <c r="K24" s="51">
        <f t="shared" si="10"/>
        <v>0</v>
      </c>
      <c r="L24" s="51">
        <f t="shared" si="10"/>
        <v>6</v>
      </c>
      <c r="M24" s="51">
        <f t="shared" si="10"/>
        <v>0</v>
      </c>
      <c r="N24" s="51">
        <f t="shared" si="10"/>
        <v>0</v>
      </c>
      <c r="O24" s="51">
        <f t="shared" si="10"/>
        <v>0</v>
      </c>
      <c r="P24" s="51">
        <f t="shared" si="10"/>
        <v>644</v>
      </c>
      <c r="Q24" s="51">
        <f t="shared" si="10"/>
        <v>438</v>
      </c>
      <c r="R24" s="51">
        <f t="shared" si="10"/>
        <v>0</v>
      </c>
      <c r="S24" s="51">
        <f t="shared" si="10"/>
        <v>85</v>
      </c>
      <c r="T24" s="51">
        <f t="shared" si="10"/>
        <v>0</v>
      </c>
      <c r="U24" s="51">
        <f t="shared" si="10"/>
        <v>0</v>
      </c>
      <c r="V24" s="51">
        <f t="shared" si="10"/>
        <v>12</v>
      </c>
      <c r="W24" s="51">
        <f t="shared" si="10"/>
        <v>38</v>
      </c>
      <c r="X24" s="51">
        <f t="shared" si="10"/>
        <v>0</v>
      </c>
      <c r="Y24" s="51">
        <f t="shared" si="10"/>
        <v>0</v>
      </c>
      <c r="Z24" s="51">
        <f t="shared" si="10"/>
        <v>0</v>
      </c>
      <c r="AA24" s="51">
        <f t="shared" si="10"/>
        <v>232</v>
      </c>
    </row>
    <row r="25" spans="1:256" s="50" customFormat="1" ht="15.75" customHeight="1" x14ac:dyDescent="0.15">
      <c r="A25" s="49"/>
      <c r="B25" s="63"/>
      <c r="C25" s="63"/>
      <c r="D25" s="49"/>
      <c r="E25" s="50" t="s">
        <v>26</v>
      </c>
      <c r="F25" s="49"/>
      <c r="G25" s="59">
        <f>SUMIF($E27:$E37,$E28,G27:G37)</f>
        <v>398</v>
      </c>
      <c r="H25" s="51">
        <f t="shared" ref="H25:AA25" si="11">SUMIF($E27:$E37,$E28,H27:H37)</f>
        <v>121</v>
      </c>
      <c r="I25" s="51">
        <f t="shared" si="11"/>
        <v>194</v>
      </c>
      <c r="J25" s="51">
        <f t="shared" si="11"/>
        <v>21</v>
      </c>
      <c r="K25" s="51">
        <f t="shared" si="11"/>
        <v>1</v>
      </c>
      <c r="L25" s="51">
        <f t="shared" si="11"/>
        <v>0</v>
      </c>
      <c r="M25" s="51">
        <f t="shared" si="11"/>
        <v>0</v>
      </c>
      <c r="N25" s="51">
        <f t="shared" si="11"/>
        <v>0</v>
      </c>
      <c r="O25" s="51">
        <f t="shared" si="11"/>
        <v>0</v>
      </c>
      <c r="P25" s="51">
        <f t="shared" si="11"/>
        <v>40</v>
      </c>
      <c r="Q25" s="51">
        <f t="shared" si="11"/>
        <v>3</v>
      </c>
      <c r="R25" s="51">
        <f t="shared" si="11"/>
        <v>10</v>
      </c>
      <c r="S25" s="51">
        <f t="shared" si="11"/>
        <v>0</v>
      </c>
      <c r="T25" s="51">
        <f t="shared" si="11"/>
        <v>0</v>
      </c>
      <c r="U25" s="51">
        <f t="shared" si="11"/>
        <v>0</v>
      </c>
      <c r="V25" s="51">
        <f t="shared" si="11"/>
        <v>0</v>
      </c>
      <c r="W25" s="51">
        <f t="shared" si="11"/>
        <v>1</v>
      </c>
      <c r="X25" s="51">
        <f t="shared" si="11"/>
        <v>0</v>
      </c>
      <c r="Y25" s="51">
        <f t="shared" si="11"/>
        <v>0</v>
      </c>
      <c r="Z25" s="51">
        <f t="shared" si="11"/>
        <v>0</v>
      </c>
      <c r="AA25" s="51">
        <f t="shared" si="11"/>
        <v>7</v>
      </c>
    </row>
    <row r="26" spans="1:256" s="25" customFormat="1" ht="15.75" customHeight="1" x14ac:dyDescent="0.15">
      <c r="A26" s="24"/>
      <c r="B26" s="26"/>
      <c r="C26" s="26"/>
      <c r="D26" s="24"/>
      <c r="E26" s="24"/>
      <c r="F26" s="24"/>
      <c r="G26" s="60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</row>
    <row r="27" spans="1:256" s="25" customFormat="1" ht="15.75" customHeight="1" x14ac:dyDescent="0.15">
      <c r="A27" s="24"/>
      <c r="B27" s="65" t="s">
        <v>34</v>
      </c>
      <c r="C27" s="65"/>
      <c r="D27" s="24"/>
      <c r="E27" s="25" t="s">
        <v>25</v>
      </c>
      <c r="F27" s="24"/>
      <c r="G27" s="61">
        <f t="shared" ref="G27:G37" si="12">SUM(H27:AA27)</f>
        <v>458</v>
      </c>
      <c r="H27" s="46">
        <v>0</v>
      </c>
      <c r="I27" s="46">
        <v>448</v>
      </c>
      <c r="J27" s="46">
        <v>0</v>
      </c>
      <c r="K27" s="46">
        <v>0</v>
      </c>
      <c r="L27" s="46">
        <v>0</v>
      </c>
      <c r="M27" s="46">
        <v>0</v>
      </c>
      <c r="N27" s="46">
        <v>0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>
        <v>0</v>
      </c>
      <c r="V27" s="46">
        <v>0</v>
      </c>
      <c r="W27" s="46">
        <v>0</v>
      </c>
      <c r="X27" s="46">
        <v>0</v>
      </c>
      <c r="Y27" s="46">
        <v>0</v>
      </c>
      <c r="Z27" s="46">
        <v>0</v>
      </c>
      <c r="AA27" s="46">
        <v>10</v>
      </c>
    </row>
    <row r="28" spans="1:256" s="25" customFormat="1" ht="15.75" customHeight="1" x14ac:dyDescent="0.15">
      <c r="A28" s="24"/>
      <c r="B28" s="66"/>
      <c r="C28" s="66"/>
      <c r="D28" s="24"/>
      <c r="E28" s="25" t="s">
        <v>26</v>
      </c>
      <c r="F28" s="24"/>
      <c r="G28" s="61">
        <f t="shared" si="12"/>
        <v>1</v>
      </c>
      <c r="H28" s="46">
        <v>0</v>
      </c>
      <c r="I28" s="46">
        <v>0</v>
      </c>
      <c r="J28" s="46">
        <v>0</v>
      </c>
      <c r="K28" s="46">
        <v>0</v>
      </c>
      <c r="L28" s="46">
        <v>0</v>
      </c>
      <c r="M28" s="46">
        <v>0</v>
      </c>
      <c r="N28" s="46">
        <v>0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>
        <v>0</v>
      </c>
      <c r="V28" s="46">
        <v>0</v>
      </c>
      <c r="W28" s="46">
        <v>0</v>
      </c>
      <c r="X28" s="46">
        <v>0</v>
      </c>
      <c r="Y28" s="46">
        <v>0</v>
      </c>
      <c r="Z28" s="46">
        <v>0</v>
      </c>
      <c r="AA28" s="46">
        <v>1</v>
      </c>
    </row>
    <row r="29" spans="1:256" s="25" customFormat="1" ht="15.75" customHeight="1" x14ac:dyDescent="0.15">
      <c r="A29" s="24"/>
      <c r="B29" s="65" t="s">
        <v>35</v>
      </c>
      <c r="C29" s="65"/>
      <c r="D29" s="24"/>
      <c r="E29" s="25" t="s">
        <v>25</v>
      </c>
      <c r="F29" s="24"/>
      <c r="G29" s="61">
        <f t="shared" si="12"/>
        <v>655</v>
      </c>
      <c r="H29" s="46">
        <v>0</v>
      </c>
      <c r="I29" s="46">
        <v>109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436</v>
      </c>
      <c r="R29" s="46">
        <v>0</v>
      </c>
      <c r="S29" s="46">
        <v>0</v>
      </c>
      <c r="T29" s="46">
        <v>0</v>
      </c>
      <c r="U29" s="46">
        <v>0</v>
      </c>
      <c r="V29" s="46">
        <v>12</v>
      </c>
      <c r="W29" s="46">
        <v>38</v>
      </c>
      <c r="X29" s="46">
        <v>0</v>
      </c>
      <c r="Y29" s="46">
        <v>0</v>
      </c>
      <c r="Z29" s="46">
        <v>0</v>
      </c>
      <c r="AA29" s="46">
        <v>60</v>
      </c>
    </row>
    <row r="30" spans="1:256" s="25" customFormat="1" ht="15.75" customHeight="1" x14ac:dyDescent="0.15">
      <c r="A30" s="24"/>
      <c r="B30" s="65"/>
      <c r="C30" s="65"/>
      <c r="D30" s="24"/>
      <c r="E30" s="25" t="s">
        <v>26</v>
      </c>
      <c r="F30" s="24"/>
      <c r="G30" s="61">
        <f t="shared" si="12"/>
        <v>3</v>
      </c>
      <c r="H30" s="46">
        <v>0</v>
      </c>
      <c r="I30" s="46">
        <v>0</v>
      </c>
      <c r="J30" s="46">
        <v>0</v>
      </c>
      <c r="K30" s="46">
        <v>0</v>
      </c>
      <c r="L30" s="46">
        <v>0</v>
      </c>
      <c r="M30" s="46">
        <v>0</v>
      </c>
      <c r="N30" s="46">
        <v>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>
        <v>0</v>
      </c>
      <c r="V30" s="46">
        <v>0</v>
      </c>
      <c r="W30" s="46">
        <v>1</v>
      </c>
      <c r="X30" s="46">
        <v>0</v>
      </c>
      <c r="Y30" s="46">
        <v>0</v>
      </c>
      <c r="Z30" s="46">
        <v>0</v>
      </c>
      <c r="AA30" s="46">
        <v>2</v>
      </c>
    </row>
    <row r="31" spans="1:256" s="25" customFormat="1" ht="15.75" customHeight="1" x14ac:dyDescent="0.15">
      <c r="A31" s="24"/>
      <c r="B31" s="65" t="s">
        <v>36</v>
      </c>
      <c r="C31" s="65"/>
      <c r="D31" s="24"/>
      <c r="E31" s="25" t="s">
        <v>25</v>
      </c>
      <c r="F31" s="24"/>
      <c r="G31" s="61">
        <f t="shared" si="12"/>
        <v>395</v>
      </c>
      <c r="H31" s="46">
        <v>0</v>
      </c>
      <c r="I31" s="46">
        <v>384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>
        <v>0</v>
      </c>
      <c r="V31" s="46">
        <v>0</v>
      </c>
      <c r="W31" s="46">
        <v>0</v>
      </c>
      <c r="X31" s="46">
        <v>0</v>
      </c>
      <c r="Y31" s="46">
        <v>0</v>
      </c>
      <c r="Z31" s="46">
        <v>0</v>
      </c>
      <c r="AA31" s="46">
        <v>11</v>
      </c>
    </row>
    <row r="32" spans="1:256" s="25" customFormat="1" ht="15.75" customHeight="1" x14ac:dyDescent="0.15">
      <c r="A32" s="24"/>
      <c r="B32" s="66"/>
      <c r="C32" s="66"/>
      <c r="D32" s="24"/>
      <c r="E32" s="25" t="s">
        <v>26</v>
      </c>
      <c r="F32" s="24"/>
      <c r="G32" s="61">
        <f t="shared" si="12"/>
        <v>1</v>
      </c>
      <c r="H32" s="46">
        <v>0</v>
      </c>
      <c r="I32" s="46">
        <v>0</v>
      </c>
      <c r="J32" s="46">
        <v>0</v>
      </c>
      <c r="K32" s="46">
        <v>0</v>
      </c>
      <c r="L32" s="46">
        <v>0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>
        <v>0</v>
      </c>
      <c r="V32" s="46">
        <v>0</v>
      </c>
      <c r="W32" s="46">
        <v>0</v>
      </c>
      <c r="X32" s="46">
        <v>0</v>
      </c>
      <c r="Y32" s="46">
        <v>0</v>
      </c>
      <c r="Z32" s="46">
        <v>0</v>
      </c>
      <c r="AA32" s="46">
        <v>1</v>
      </c>
      <c r="AB32" s="46">
        <v>0</v>
      </c>
      <c r="AC32" s="46">
        <v>0</v>
      </c>
      <c r="AD32" s="46">
        <v>0</v>
      </c>
      <c r="AE32" s="46">
        <v>0</v>
      </c>
      <c r="AF32" s="46">
        <v>0</v>
      </c>
      <c r="AG32" s="46">
        <v>0</v>
      </c>
      <c r="AH32" s="46">
        <v>0</v>
      </c>
      <c r="AI32" s="46">
        <v>0</v>
      </c>
      <c r="AJ32" s="46">
        <v>0</v>
      </c>
      <c r="AK32" s="46">
        <v>0</v>
      </c>
      <c r="AL32" s="46">
        <v>0</v>
      </c>
      <c r="AM32" s="46">
        <v>0</v>
      </c>
      <c r="AN32" s="46">
        <v>0</v>
      </c>
      <c r="AO32" s="46">
        <v>0</v>
      </c>
      <c r="AP32" s="46">
        <v>0</v>
      </c>
      <c r="AQ32" s="46">
        <v>0</v>
      </c>
      <c r="AR32" s="46">
        <v>0</v>
      </c>
      <c r="AS32" s="46">
        <v>0</v>
      </c>
      <c r="AT32" s="46">
        <v>0</v>
      </c>
      <c r="AU32" s="46">
        <v>0</v>
      </c>
      <c r="AV32" s="46">
        <v>0</v>
      </c>
      <c r="AW32" s="46">
        <v>0</v>
      </c>
      <c r="AX32" s="46">
        <v>0</v>
      </c>
      <c r="AY32" s="46">
        <v>0</v>
      </c>
      <c r="AZ32" s="46">
        <v>0</v>
      </c>
      <c r="BA32" s="46">
        <v>0</v>
      </c>
      <c r="BB32" s="46">
        <v>0</v>
      </c>
      <c r="BC32" s="46">
        <v>0</v>
      </c>
      <c r="BD32" s="46">
        <v>0</v>
      </c>
      <c r="BE32" s="46">
        <v>0</v>
      </c>
      <c r="BF32" s="46">
        <v>0</v>
      </c>
      <c r="BG32" s="46">
        <v>0</v>
      </c>
      <c r="BH32" s="46">
        <v>0</v>
      </c>
      <c r="BI32" s="46">
        <v>0</v>
      </c>
      <c r="BJ32" s="46">
        <v>0</v>
      </c>
      <c r="BK32" s="46">
        <v>0</v>
      </c>
      <c r="BL32" s="46">
        <v>0</v>
      </c>
      <c r="BM32" s="46">
        <v>0</v>
      </c>
      <c r="BN32" s="46">
        <v>0</v>
      </c>
      <c r="BO32" s="46">
        <v>0</v>
      </c>
      <c r="BP32" s="46">
        <v>0</v>
      </c>
      <c r="BQ32" s="46">
        <v>0</v>
      </c>
      <c r="BR32" s="46">
        <v>0</v>
      </c>
      <c r="BS32" s="46">
        <v>0</v>
      </c>
      <c r="BT32" s="46">
        <v>0</v>
      </c>
      <c r="BU32" s="46">
        <v>0</v>
      </c>
      <c r="BV32" s="46">
        <v>0</v>
      </c>
      <c r="BW32" s="46">
        <v>0</v>
      </c>
      <c r="BX32" s="46">
        <v>0</v>
      </c>
      <c r="BY32" s="46">
        <v>0</v>
      </c>
      <c r="BZ32" s="46">
        <v>0</v>
      </c>
      <c r="CA32" s="46">
        <v>0</v>
      </c>
      <c r="CB32" s="46">
        <v>0</v>
      </c>
      <c r="CC32" s="46">
        <v>0</v>
      </c>
      <c r="CD32" s="46">
        <v>0</v>
      </c>
      <c r="CE32" s="46">
        <v>0</v>
      </c>
      <c r="CF32" s="46">
        <v>0</v>
      </c>
      <c r="CG32" s="46">
        <v>0</v>
      </c>
      <c r="CH32" s="46">
        <v>0</v>
      </c>
      <c r="CI32" s="46">
        <v>0</v>
      </c>
      <c r="CJ32" s="46">
        <v>0</v>
      </c>
      <c r="CK32" s="46">
        <v>0</v>
      </c>
      <c r="CL32" s="46">
        <v>0</v>
      </c>
      <c r="CM32" s="46">
        <v>0</v>
      </c>
      <c r="CN32" s="46">
        <v>0</v>
      </c>
      <c r="CO32" s="46">
        <v>0</v>
      </c>
      <c r="CP32" s="46">
        <v>0</v>
      </c>
      <c r="CQ32" s="46">
        <v>0</v>
      </c>
      <c r="CR32" s="46">
        <v>0</v>
      </c>
      <c r="CS32" s="46">
        <v>0</v>
      </c>
      <c r="CT32" s="46">
        <v>0</v>
      </c>
      <c r="CU32" s="46">
        <v>0</v>
      </c>
      <c r="CV32" s="46">
        <v>0</v>
      </c>
      <c r="CW32" s="46">
        <v>0</v>
      </c>
      <c r="CX32" s="46">
        <v>0</v>
      </c>
      <c r="CY32" s="46">
        <v>0</v>
      </c>
      <c r="CZ32" s="46">
        <v>0</v>
      </c>
      <c r="DA32" s="46">
        <v>0</v>
      </c>
      <c r="DB32" s="46">
        <v>0</v>
      </c>
      <c r="DC32" s="46">
        <v>0</v>
      </c>
      <c r="DD32" s="46">
        <v>0</v>
      </c>
      <c r="DE32" s="46">
        <v>0</v>
      </c>
      <c r="DF32" s="46">
        <v>0</v>
      </c>
      <c r="DG32" s="46">
        <v>0</v>
      </c>
      <c r="DH32" s="46">
        <v>0</v>
      </c>
      <c r="DI32" s="46">
        <v>0</v>
      </c>
      <c r="DJ32" s="46">
        <v>0</v>
      </c>
      <c r="DK32" s="46">
        <v>0</v>
      </c>
      <c r="DL32" s="46">
        <v>0</v>
      </c>
      <c r="DM32" s="46">
        <v>0</v>
      </c>
      <c r="DN32" s="46">
        <v>0</v>
      </c>
      <c r="DO32" s="46">
        <v>0</v>
      </c>
      <c r="DP32" s="46">
        <v>0</v>
      </c>
      <c r="DQ32" s="46">
        <v>0</v>
      </c>
      <c r="DR32" s="46">
        <v>0</v>
      </c>
      <c r="DS32" s="46">
        <v>0</v>
      </c>
      <c r="DT32" s="46">
        <v>0</v>
      </c>
      <c r="DU32" s="46">
        <v>0</v>
      </c>
      <c r="DV32" s="46">
        <v>0</v>
      </c>
      <c r="DW32" s="46">
        <v>0</v>
      </c>
      <c r="DX32" s="46">
        <v>0</v>
      </c>
      <c r="DY32" s="46">
        <v>0</v>
      </c>
      <c r="DZ32" s="46">
        <v>0</v>
      </c>
      <c r="EA32" s="46">
        <v>0</v>
      </c>
      <c r="EB32" s="46">
        <v>0</v>
      </c>
      <c r="EC32" s="46">
        <v>0</v>
      </c>
      <c r="ED32" s="46">
        <v>0</v>
      </c>
      <c r="EE32" s="46">
        <v>0</v>
      </c>
      <c r="EF32" s="46">
        <v>0</v>
      </c>
      <c r="EG32" s="46">
        <v>0</v>
      </c>
      <c r="EH32" s="46">
        <v>0</v>
      </c>
      <c r="EI32" s="46">
        <v>0</v>
      </c>
      <c r="EJ32" s="46">
        <v>0</v>
      </c>
      <c r="EK32" s="46">
        <v>0</v>
      </c>
      <c r="EL32" s="46">
        <v>0</v>
      </c>
      <c r="EM32" s="46">
        <v>0</v>
      </c>
      <c r="EN32" s="46">
        <v>0</v>
      </c>
      <c r="EO32" s="46">
        <v>0</v>
      </c>
      <c r="EP32" s="46">
        <v>0</v>
      </c>
      <c r="EQ32" s="46">
        <v>0</v>
      </c>
      <c r="ER32" s="46">
        <v>0</v>
      </c>
      <c r="ES32" s="46">
        <v>0</v>
      </c>
      <c r="ET32" s="46">
        <v>0</v>
      </c>
      <c r="EU32" s="46">
        <v>0</v>
      </c>
      <c r="EV32" s="46">
        <v>0</v>
      </c>
      <c r="EW32" s="46">
        <v>0</v>
      </c>
      <c r="EX32" s="46">
        <v>0</v>
      </c>
      <c r="EY32" s="46">
        <v>0</v>
      </c>
      <c r="EZ32" s="46">
        <v>0</v>
      </c>
      <c r="FA32" s="46">
        <v>0</v>
      </c>
      <c r="FB32" s="46">
        <v>0</v>
      </c>
      <c r="FC32" s="46">
        <v>0</v>
      </c>
      <c r="FD32" s="46">
        <v>0</v>
      </c>
      <c r="FE32" s="46">
        <v>0</v>
      </c>
      <c r="FF32" s="46">
        <v>0</v>
      </c>
      <c r="FG32" s="46">
        <v>0</v>
      </c>
      <c r="FH32" s="46">
        <v>0</v>
      </c>
      <c r="FI32" s="46">
        <v>0</v>
      </c>
      <c r="FJ32" s="46">
        <v>0</v>
      </c>
      <c r="FK32" s="46">
        <v>0</v>
      </c>
      <c r="FL32" s="46">
        <v>0</v>
      </c>
      <c r="FM32" s="46">
        <v>0</v>
      </c>
      <c r="FN32" s="46">
        <v>0</v>
      </c>
      <c r="FO32" s="46">
        <v>0</v>
      </c>
      <c r="FP32" s="46">
        <v>0</v>
      </c>
      <c r="FQ32" s="46">
        <v>0</v>
      </c>
      <c r="FR32" s="46">
        <v>0</v>
      </c>
      <c r="FS32" s="46">
        <v>0</v>
      </c>
      <c r="FT32" s="46">
        <v>0</v>
      </c>
      <c r="FU32" s="46">
        <v>0</v>
      </c>
      <c r="FV32" s="46">
        <v>0</v>
      </c>
      <c r="FW32" s="46">
        <v>0</v>
      </c>
      <c r="FX32" s="46">
        <v>0</v>
      </c>
      <c r="FY32" s="46">
        <v>0</v>
      </c>
      <c r="FZ32" s="46">
        <v>0</v>
      </c>
      <c r="GA32" s="46">
        <v>0</v>
      </c>
      <c r="GB32" s="46">
        <v>0</v>
      </c>
      <c r="GC32" s="46">
        <v>0</v>
      </c>
      <c r="GD32" s="46">
        <v>0</v>
      </c>
      <c r="GE32" s="46">
        <v>0</v>
      </c>
      <c r="GF32" s="46">
        <v>0</v>
      </c>
      <c r="GG32" s="46">
        <v>0</v>
      </c>
      <c r="GH32" s="46">
        <v>0</v>
      </c>
      <c r="GI32" s="46">
        <v>0</v>
      </c>
      <c r="GJ32" s="46">
        <v>0</v>
      </c>
      <c r="GK32" s="46">
        <v>0</v>
      </c>
      <c r="GL32" s="46">
        <v>0</v>
      </c>
      <c r="GM32" s="46">
        <v>0</v>
      </c>
      <c r="GN32" s="46">
        <v>0</v>
      </c>
      <c r="GO32" s="46">
        <v>0</v>
      </c>
      <c r="GP32" s="46">
        <v>0</v>
      </c>
      <c r="GQ32" s="46">
        <v>0</v>
      </c>
      <c r="GR32" s="46">
        <v>0</v>
      </c>
      <c r="GS32" s="46">
        <v>0</v>
      </c>
      <c r="GT32" s="46">
        <v>0</v>
      </c>
      <c r="GU32" s="46">
        <v>0</v>
      </c>
      <c r="GV32" s="46">
        <v>0</v>
      </c>
      <c r="GW32" s="46">
        <v>0</v>
      </c>
      <c r="GX32" s="46">
        <v>0</v>
      </c>
      <c r="GY32" s="46">
        <v>0</v>
      </c>
      <c r="GZ32" s="46">
        <v>0</v>
      </c>
      <c r="HA32" s="46">
        <v>0</v>
      </c>
      <c r="HB32" s="46">
        <v>0</v>
      </c>
      <c r="HC32" s="46">
        <v>0</v>
      </c>
      <c r="HD32" s="46">
        <v>0</v>
      </c>
      <c r="HE32" s="46">
        <v>0</v>
      </c>
      <c r="HF32" s="46">
        <v>0</v>
      </c>
      <c r="HG32" s="46">
        <v>0</v>
      </c>
      <c r="HH32" s="46">
        <v>0</v>
      </c>
      <c r="HI32" s="46">
        <v>0</v>
      </c>
      <c r="HJ32" s="46">
        <v>0</v>
      </c>
      <c r="HK32" s="46">
        <v>0</v>
      </c>
      <c r="HL32" s="46">
        <v>0</v>
      </c>
      <c r="HM32" s="46">
        <v>0</v>
      </c>
      <c r="HN32" s="46">
        <v>0</v>
      </c>
      <c r="HO32" s="46">
        <v>0</v>
      </c>
      <c r="HP32" s="46">
        <v>0</v>
      </c>
      <c r="HQ32" s="46">
        <v>0</v>
      </c>
      <c r="HR32" s="46">
        <v>0</v>
      </c>
      <c r="HS32" s="46">
        <v>0</v>
      </c>
      <c r="HT32" s="46">
        <v>0</v>
      </c>
      <c r="HU32" s="46">
        <v>0</v>
      </c>
      <c r="HV32" s="46">
        <v>0</v>
      </c>
      <c r="HW32" s="46">
        <v>0</v>
      </c>
      <c r="HX32" s="46">
        <v>0</v>
      </c>
      <c r="HY32" s="46">
        <v>0</v>
      </c>
      <c r="HZ32" s="46">
        <v>0</v>
      </c>
      <c r="IA32" s="46">
        <v>0</v>
      </c>
      <c r="IB32" s="46">
        <v>0</v>
      </c>
      <c r="IC32" s="46">
        <v>0</v>
      </c>
      <c r="ID32" s="46">
        <v>0</v>
      </c>
      <c r="IE32" s="46">
        <v>0</v>
      </c>
      <c r="IF32" s="46">
        <v>0</v>
      </c>
      <c r="IG32" s="46">
        <v>0</v>
      </c>
      <c r="IH32" s="46">
        <v>0</v>
      </c>
      <c r="II32" s="46">
        <v>0</v>
      </c>
      <c r="IJ32" s="46">
        <v>0</v>
      </c>
      <c r="IK32" s="46">
        <v>0</v>
      </c>
      <c r="IL32" s="46">
        <v>0</v>
      </c>
      <c r="IM32" s="46">
        <v>0</v>
      </c>
      <c r="IN32" s="46">
        <v>0</v>
      </c>
      <c r="IO32" s="46">
        <v>0</v>
      </c>
      <c r="IP32" s="46">
        <v>0</v>
      </c>
      <c r="IQ32" s="46">
        <v>0</v>
      </c>
      <c r="IR32" s="46">
        <v>0</v>
      </c>
      <c r="IS32" s="46">
        <v>0</v>
      </c>
      <c r="IT32" s="46">
        <v>0</v>
      </c>
      <c r="IU32" s="46">
        <v>0</v>
      </c>
      <c r="IV32" s="46">
        <v>0</v>
      </c>
    </row>
    <row r="33" spans="1:256" s="25" customFormat="1" ht="15.75" customHeight="1" x14ac:dyDescent="0.15">
      <c r="A33" s="24"/>
      <c r="B33" s="65" t="s">
        <v>113</v>
      </c>
      <c r="C33" s="65"/>
      <c r="D33" s="24"/>
      <c r="E33" s="25" t="s">
        <v>25</v>
      </c>
      <c r="F33" s="24"/>
      <c r="G33" s="61">
        <f t="shared" si="12"/>
        <v>1043</v>
      </c>
      <c r="H33" s="46">
        <v>342</v>
      </c>
      <c r="I33" s="46">
        <v>9</v>
      </c>
      <c r="J33" s="46">
        <v>0</v>
      </c>
      <c r="K33" s="46">
        <v>0</v>
      </c>
      <c r="L33" s="46">
        <v>6</v>
      </c>
      <c r="M33" s="46">
        <v>0</v>
      </c>
      <c r="N33" s="46">
        <v>0</v>
      </c>
      <c r="O33" s="46">
        <v>0</v>
      </c>
      <c r="P33" s="46">
        <v>644</v>
      </c>
      <c r="Q33" s="46">
        <v>0</v>
      </c>
      <c r="R33" s="46">
        <v>0</v>
      </c>
      <c r="S33" s="46">
        <v>0</v>
      </c>
      <c r="T33" s="46">
        <v>0</v>
      </c>
      <c r="U33" s="46">
        <v>0</v>
      </c>
      <c r="V33" s="46">
        <v>0</v>
      </c>
      <c r="W33" s="46">
        <v>0</v>
      </c>
      <c r="X33" s="46">
        <v>0</v>
      </c>
      <c r="Y33" s="46">
        <v>0</v>
      </c>
      <c r="Z33" s="46">
        <v>0</v>
      </c>
      <c r="AA33" s="46">
        <v>42</v>
      </c>
    </row>
    <row r="34" spans="1:256" s="25" customFormat="1" ht="15.75" customHeight="1" x14ac:dyDescent="0.15">
      <c r="A34" s="24"/>
      <c r="B34" s="66"/>
      <c r="C34" s="66"/>
      <c r="D34" s="24"/>
      <c r="E34" s="25" t="s">
        <v>97</v>
      </c>
      <c r="F34" s="24"/>
      <c r="G34" s="61">
        <f t="shared" si="12"/>
        <v>1</v>
      </c>
      <c r="H34" s="46">
        <v>0</v>
      </c>
      <c r="I34" s="46">
        <v>1</v>
      </c>
      <c r="J34" s="46">
        <v>0</v>
      </c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>
        <v>0</v>
      </c>
      <c r="V34" s="46">
        <v>0</v>
      </c>
      <c r="W34" s="46">
        <v>0</v>
      </c>
      <c r="X34" s="46">
        <v>0</v>
      </c>
      <c r="Y34" s="46">
        <v>0</v>
      </c>
      <c r="Z34" s="46">
        <v>0</v>
      </c>
      <c r="AA34" s="46">
        <v>0</v>
      </c>
    </row>
    <row r="35" spans="1:256" s="25" customFormat="1" ht="15.75" customHeight="1" x14ac:dyDescent="0.15">
      <c r="A35" s="24"/>
      <c r="B35" s="65" t="s">
        <v>37</v>
      </c>
      <c r="C35" s="65"/>
      <c r="D35" s="24"/>
      <c r="E35" s="25" t="s">
        <v>25</v>
      </c>
      <c r="F35" s="43"/>
      <c r="G35" s="61">
        <f t="shared" si="12"/>
        <v>885</v>
      </c>
      <c r="H35" s="46">
        <v>1</v>
      </c>
      <c r="I35" s="46">
        <v>782</v>
      </c>
      <c r="J35" s="46">
        <v>7</v>
      </c>
      <c r="K35" s="46">
        <v>0</v>
      </c>
      <c r="L35" s="46">
        <v>0</v>
      </c>
      <c r="M35" s="46">
        <v>0</v>
      </c>
      <c r="N35" s="46">
        <v>0</v>
      </c>
      <c r="O35" s="46">
        <v>0</v>
      </c>
      <c r="P35" s="46">
        <v>0</v>
      </c>
      <c r="Q35" s="46">
        <v>0</v>
      </c>
      <c r="R35" s="46">
        <v>0</v>
      </c>
      <c r="S35" s="46">
        <v>1</v>
      </c>
      <c r="T35" s="46">
        <v>0</v>
      </c>
      <c r="U35" s="46">
        <v>0</v>
      </c>
      <c r="V35" s="46">
        <v>0</v>
      </c>
      <c r="W35" s="46">
        <v>0</v>
      </c>
      <c r="X35" s="46">
        <v>0</v>
      </c>
      <c r="Y35" s="46">
        <v>0</v>
      </c>
      <c r="Z35" s="46">
        <v>0</v>
      </c>
      <c r="AA35" s="46">
        <v>94</v>
      </c>
    </row>
    <row r="36" spans="1:256" s="25" customFormat="1" ht="15.75" customHeight="1" x14ac:dyDescent="0.15">
      <c r="A36" s="24"/>
      <c r="B36" s="65"/>
      <c r="C36" s="65"/>
      <c r="D36" s="24"/>
      <c r="E36" s="25" t="s">
        <v>26</v>
      </c>
      <c r="F36" s="43"/>
      <c r="G36" s="61">
        <f t="shared" si="12"/>
        <v>392</v>
      </c>
      <c r="H36" s="46">
        <v>121</v>
      </c>
      <c r="I36" s="46">
        <v>193</v>
      </c>
      <c r="J36" s="46">
        <v>21</v>
      </c>
      <c r="K36" s="46">
        <v>1</v>
      </c>
      <c r="L36" s="46">
        <v>0</v>
      </c>
      <c r="M36" s="46">
        <v>0</v>
      </c>
      <c r="N36" s="46">
        <v>0</v>
      </c>
      <c r="O36" s="46">
        <v>0</v>
      </c>
      <c r="P36" s="46">
        <v>40</v>
      </c>
      <c r="Q36" s="46">
        <v>3</v>
      </c>
      <c r="R36" s="46">
        <v>10</v>
      </c>
      <c r="S36" s="46">
        <v>0</v>
      </c>
      <c r="T36" s="46">
        <v>0</v>
      </c>
      <c r="U36" s="46">
        <v>0</v>
      </c>
      <c r="V36" s="46">
        <v>0</v>
      </c>
      <c r="W36" s="46">
        <v>0</v>
      </c>
      <c r="X36" s="46">
        <v>0</v>
      </c>
      <c r="Y36" s="46">
        <v>0</v>
      </c>
      <c r="Z36" s="46">
        <v>0</v>
      </c>
      <c r="AA36" s="46">
        <v>3</v>
      </c>
      <c r="AB36" s="46">
        <v>0</v>
      </c>
      <c r="AC36" s="46">
        <v>0</v>
      </c>
      <c r="AD36" s="46">
        <v>0</v>
      </c>
      <c r="AE36" s="46">
        <v>0</v>
      </c>
      <c r="AF36" s="46">
        <v>0</v>
      </c>
      <c r="AG36" s="46">
        <v>0</v>
      </c>
      <c r="AH36" s="46">
        <v>0</v>
      </c>
      <c r="AI36" s="46">
        <v>0</v>
      </c>
      <c r="AJ36" s="46">
        <v>0</v>
      </c>
      <c r="AK36" s="46">
        <v>0</v>
      </c>
      <c r="AL36" s="46">
        <v>0</v>
      </c>
      <c r="AM36" s="46">
        <v>0</v>
      </c>
      <c r="AN36" s="46">
        <v>0</v>
      </c>
      <c r="AO36" s="46">
        <v>0</v>
      </c>
      <c r="AP36" s="46">
        <v>0</v>
      </c>
      <c r="AQ36" s="46">
        <v>0</v>
      </c>
      <c r="AR36" s="46">
        <v>0</v>
      </c>
      <c r="AS36" s="46">
        <v>0</v>
      </c>
      <c r="AT36" s="46">
        <v>0</v>
      </c>
      <c r="AU36" s="46">
        <v>0</v>
      </c>
      <c r="AV36" s="46">
        <v>0</v>
      </c>
      <c r="AW36" s="46">
        <v>0</v>
      </c>
      <c r="AX36" s="46">
        <v>0</v>
      </c>
      <c r="AY36" s="46">
        <v>0</v>
      </c>
      <c r="AZ36" s="46">
        <v>0</v>
      </c>
      <c r="BA36" s="46">
        <v>0</v>
      </c>
      <c r="BB36" s="46">
        <v>0</v>
      </c>
      <c r="BC36" s="46">
        <v>0</v>
      </c>
      <c r="BD36" s="46">
        <v>0</v>
      </c>
      <c r="BE36" s="46">
        <v>0</v>
      </c>
      <c r="BF36" s="46">
        <v>0</v>
      </c>
      <c r="BG36" s="46">
        <v>0</v>
      </c>
      <c r="BH36" s="46">
        <v>0</v>
      </c>
      <c r="BI36" s="46">
        <v>0</v>
      </c>
      <c r="BJ36" s="46">
        <v>0</v>
      </c>
      <c r="BK36" s="46">
        <v>0</v>
      </c>
      <c r="BL36" s="46">
        <v>0</v>
      </c>
      <c r="BM36" s="46">
        <v>0</v>
      </c>
      <c r="BN36" s="46">
        <v>0</v>
      </c>
      <c r="BO36" s="46">
        <v>0</v>
      </c>
      <c r="BP36" s="46">
        <v>0</v>
      </c>
      <c r="BQ36" s="46">
        <v>0</v>
      </c>
      <c r="BR36" s="46">
        <v>0</v>
      </c>
      <c r="BS36" s="46">
        <v>0</v>
      </c>
      <c r="BT36" s="46">
        <v>0</v>
      </c>
      <c r="BU36" s="46">
        <v>0</v>
      </c>
      <c r="BV36" s="46">
        <v>0</v>
      </c>
      <c r="BW36" s="46">
        <v>0</v>
      </c>
      <c r="BX36" s="46">
        <v>0</v>
      </c>
      <c r="BY36" s="46">
        <v>0</v>
      </c>
      <c r="BZ36" s="46">
        <v>0</v>
      </c>
      <c r="CA36" s="46">
        <v>0</v>
      </c>
      <c r="CB36" s="46">
        <v>0</v>
      </c>
      <c r="CC36" s="46">
        <v>0</v>
      </c>
      <c r="CD36" s="46">
        <v>0</v>
      </c>
      <c r="CE36" s="46">
        <v>0</v>
      </c>
      <c r="CF36" s="46">
        <v>0</v>
      </c>
      <c r="CG36" s="46">
        <v>0</v>
      </c>
      <c r="CH36" s="46">
        <v>0</v>
      </c>
      <c r="CI36" s="46">
        <v>0</v>
      </c>
      <c r="CJ36" s="46">
        <v>0</v>
      </c>
      <c r="CK36" s="46">
        <v>0</v>
      </c>
      <c r="CL36" s="46">
        <v>0</v>
      </c>
      <c r="CM36" s="46">
        <v>0</v>
      </c>
      <c r="CN36" s="46">
        <v>0</v>
      </c>
      <c r="CO36" s="46">
        <v>0</v>
      </c>
      <c r="CP36" s="46">
        <v>0</v>
      </c>
      <c r="CQ36" s="46">
        <v>0</v>
      </c>
      <c r="CR36" s="46">
        <v>0</v>
      </c>
      <c r="CS36" s="46">
        <v>0</v>
      </c>
      <c r="CT36" s="46">
        <v>0</v>
      </c>
      <c r="CU36" s="46">
        <v>0</v>
      </c>
      <c r="CV36" s="46">
        <v>0</v>
      </c>
      <c r="CW36" s="46">
        <v>0</v>
      </c>
      <c r="CX36" s="46">
        <v>0</v>
      </c>
      <c r="CY36" s="46">
        <v>0</v>
      </c>
      <c r="CZ36" s="46">
        <v>0</v>
      </c>
      <c r="DA36" s="46">
        <v>0</v>
      </c>
      <c r="DB36" s="46">
        <v>0</v>
      </c>
      <c r="DC36" s="46">
        <v>0</v>
      </c>
      <c r="DD36" s="46">
        <v>0</v>
      </c>
      <c r="DE36" s="46">
        <v>0</v>
      </c>
      <c r="DF36" s="46">
        <v>0</v>
      </c>
      <c r="DG36" s="46">
        <v>0</v>
      </c>
      <c r="DH36" s="46">
        <v>0</v>
      </c>
      <c r="DI36" s="46">
        <v>0</v>
      </c>
      <c r="DJ36" s="46">
        <v>0</v>
      </c>
      <c r="DK36" s="46">
        <v>0</v>
      </c>
      <c r="DL36" s="46">
        <v>0</v>
      </c>
      <c r="DM36" s="46">
        <v>0</v>
      </c>
      <c r="DN36" s="46">
        <v>0</v>
      </c>
      <c r="DO36" s="46">
        <v>0</v>
      </c>
      <c r="DP36" s="46">
        <v>0</v>
      </c>
      <c r="DQ36" s="46">
        <v>0</v>
      </c>
      <c r="DR36" s="46">
        <v>0</v>
      </c>
      <c r="DS36" s="46">
        <v>0</v>
      </c>
      <c r="DT36" s="46">
        <v>0</v>
      </c>
      <c r="DU36" s="46">
        <v>0</v>
      </c>
      <c r="DV36" s="46">
        <v>0</v>
      </c>
      <c r="DW36" s="46">
        <v>0</v>
      </c>
      <c r="DX36" s="46">
        <v>0</v>
      </c>
      <c r="DY36" s="46">
        <v>0</v>
      </c>
      <c r="DZ36" s="46">
        <v>0</v>
      </c>
      <c r="EA36" s="46">
        <v>0</v>
      </c>
      <c r="EB36" s="46">
        <v>0</v>
      </c>
      <c r="EC36" s="46">
        <v>0</v>
      </c>
      <c r="ED36" s="46">
        <v>0</v>
      </c>
      <c r="EE36" s="46">
        <v>0</v>
      </c>
      <c r="EF36" s="46">
        <v>0</v>
      </c>
      <c r="EG36" s="46">
        <v>0</v>
      </c>
      <c r="EH36" s="46">
        <v>0</v>
      </c>
      <c r="EI36" s="46">
        <v>0</v>
      </c>
      <c r="EJ36" s="46">
        <v>0</v>
      </c>
      <c r="EK36" s="46">
        <v>0</v>
      </c>
      <c r="EL36" s="46">
        <v>0</v>
      </c>
      <c r="EM36" s="46">
        <v>0</v>
      </c>
      <c r="EN36" s="46">
        <v>0</v>
      </c>
      <c r="EO36" s="46">
        <v>0</v>
      </c>
      <c r="EP36" s="46">
        <v>0</v>
      </c>
      <c r="EQ36" s="46">
        <v>0</v>
      </c>
      <c r="ER36" s="46">
        <v>0</v>
      </c>
      <c r="ES36" s="46">
        <v>0</v>
      </c>
      <c r="ET36" s="46">
        <v>0</v>
      </c>
      <c r="EU36" s="46">
        <v>0</v>
      </c>
      <c r="EV36" s="46">
        <v>0</v>
      </c>
      <c r="EW36" s="46">
        <v>0</v>
      </c>
      <c r="EX36" s="46">
        <v>0</v>
      </c>
      <c r="EY36" s="46">
        <v>0</v>
      </c>
      <c r="EZ36" s="46">
        <v>0</v>
      </c>
      <c r="FA36" s="46">
        <v>0</v>
      </c>
      <c r="FB36" s="46">
        <v>0</v>
      </c>
      <c r="FC36" s="46">
        <v>0</v>
      </c>
      <c r="FD36" s="46">
        <v>0</v>
      </c>
      <c r="FE36" s="46">
        <v>0</v>
      </c>
      <c r="FF36" s="46">
        <v>0</v>
      </c>
      <c r="FG36" s="46">
        <v>0</v>
      </c>
      <c r="FH36" s="46">
        <v>0</v>
      </c>
      <c r="FI36" s="46">
        <v>0</v>
      </c>
      <c r="FJ36" s="46">
        <v>0</v>
      </c>
      <c r="FK36" s="46">
        <v>0</v>
      </c>
      <c r="FL36" s="46">
        <v>0</v>
      </c>
      <c r="FM36" s="46">
        <v>0</v>
      </c>
      <c r="FN36" s="46">
        <v>0</v>
      </c>
      <c r="FO36" s="46">
        <v>0</v>
      </c>
      <c r="FP36" s="46">
        <v>0</v>
      </c>
      <c r="FQ36" s="46">
        <v>0</v>
      </c>
      <c r="FR36" s="46">
        <v>0</v>
      </c>
      <c r="FS36" s="46">
        <v>0</v>
      </c>
      <c r="FT36" s="46">
        <v>0</v>
      </c>
      <c r="FU36" s="46">
        <v>0</v>
      </c>
      <c r="FV36" s="46">
        <v>0</v>
      </c>
      <c r="FW36" s="46">
        <v>0</v>
      </c>
      <c r="FX36" s="46">
        <v>0</v>
      </c>
      <c r="FY36" s="46">
        <v>0</v>
      </c>
      <c r="FZ36" s="46">
        <v>0</v>
      </c>
      <c r="GA36" s="46">
        <v>0</v>
      </c>
      <c r="GB36" s="46">
        <v>0</v>
      </c>
      <c r="GC36" s="46">
        <v>0</v>
      </c>
      <c r="GD36" s="46">
        <v>0</v>
      </c>
      <c r="GE36" s="46">
        <v>0</v>
      </c>
      <c r="GF36" s="46">
        <v>0</v>
      </c>
      <c r="GG36" s="46">
        <v>0</v>
      </c>
      <c r="GH36" s="46">
        <v>0</v>
      </c>
      <c r="GI36" s="46">
        <v>0</v>
      </c>
      <c r="GJ36" s="46">
        <v>0</v>
      </c>
      <c r="GK36" s="46">
        <v>0</v>
      </c>
      <c r="GL36" s="46">
        <v>0</v>
      </c>
      <c r="GM36" s="46">
        <v>0</v>
      </c>
      <c r="GN36" s="46">
        <v>0</v>
      </c>
      <c r="GO36" s="46">
        <v>0</v>
      </c>
      <c r="GP36" s="46">
        <v>0</v>
      </c>
      <c r="GQ36" s="46">
        <v>0</v>
      </c>
      <c r="GR36" s="46">
        <v>0</v>
      </c>
      <c r="GS36" s="46">
        <v>0</v>
      </c>
      <c r="GT36" s="46">
        <v>0</v>
      </c>
      <c r="GU36" s="46">
        <v>0</v>
      </c>
      <c r="GV36" s="46">
        <v>0</v>
      </c>
      <c r="GW36" s="46">
        <v>0</v>
      </c>
      <c r="GX36" s="46">
        <v>0</v>
      </c>
      <c r="GY36" s="46">
        <v>0</v>
      </c>
      <c r="GZ36" s="46">
        <v>0</v>
      </c>
      <c r="HA36" s="46">
        <v>0</v>
      </c>
      <c r="HB36" s="46">
        <v>0</v>
      </c>
      <c r="HC36" s="46">
        <v>0</v>
      </c>
      <c r="HD36" s="46">
        <v>0</v>
      </c>
      <c r="HE36" s="46">
        <v>0</v>
      </c>
      <c r="HF36" s="46">
        <v>0</v>
      </c>
      <c r="HG36" s="46">
        <v>0</v>
      </c>
      <c r="HH36" s="46">
        <v>0</v>
      </c>
      <c r="HI36" s="46">
        <v>0</v>
      </c>
      <c r="HJ36" s="46">
        <v>0</v>
      </c>
      <c r="HK36" s="46">
        <v>0</v>
      </c>
      <c r="HL36" s="46">
        <v>0</v>
      </c>
      <c r="HM36" s="46">
        <v>0</v>
      </c>
      <c r="HN36" s="46">
        <v>0</v>
      </c>
      <c r="HO36" s="46">
        <v>0</v>
      </c>
      <c r="HP36" s="46">
        <v>0</v>
      </c>
      <c r="HQ36" s="46">
        <v>0</v>
      </c>
      <c r="HR36" s="46">
        <v>0</v>
      </c>
      <c r="HS36" s="46">
        <v>0</v>
      </c>
      <c r="HT36" s="46">
        <v>0</v>
      </c>
      <c r="HU36" s="46">
        <v>0</v>
      </c>
      <c r="HV36" s="46">
        <v>0</v>
      </c>
      <c r="HW36" s="46">
        <v>0</v>
      </c>
      <c r="HX36" s="46">
        <v>0</v>
      </c>
      <c r="HY36" s="46">
        <v>0</v>
      </c>
      <c r="HZ36" s="46">
        <v>0</v>
      </c>
      <c r="IA36" s="46">
        <v>0</v>
      </c>
      <c r="IB36" s="46">
        <v>0</v>
      </c>
      <c r="IC36" s="46">
        <v>0</v>
      </c>
      <c r="ID36" s="46">
        <v>0</v>
      </c>
      <c r="IE36" s="46">
        <v>0</v>
      </c>
      <c r="IF36" s="46">
        <v>0</v>
      </c>
      <c r="IG36" s="46">
        <v>0</v>
      </c>
      <c r="IH36" s="46">
        <v>0</v>
      </c>
      <c r="II36" s="46">
        <v>0</v>
      </c>
      <c r="IJ36" s="46">
        <v>0</v>
      </c>
      <c r="IK36" s="46">
        <v>0</v>
      </c>
      <c r="IL36" s="46">
        <v>0</v>
      </c>
      <c r="IM36" s="46">
        <v>0</v>
      </c>
      <c r="IN36" s="46">
        <v>0</v>
      </c>
      <c r="IO36" s="46">
        <v>0</v>
      </c>
      <c r="IP36" s="46">
        <v>0</v>
      </c>
      <c r="IQ36" s="46">
        <v>0</v>
      </c>
      <c r="IR36" s="46">
        <v>0</v>
      </c>
      <c r="IS36" s="46">
        <v>0</v>
      </c>
      <c r="IT36" s="46">
        <v>0</v>
      </c>
      <c r="IU36" s="46">
        <v>0</v>
      </c>
      <c r="IV36" s="46">
        <v>0</v>
      </c>
    </row>
    <row r="37" spans="1:256" s="25" customFormat="1" ht="15.75" customHeight="1" x14ac:dyDescent="0.15">
      <c r="A37" s="24"/>
      <c r="B37" s="26" t="s">
        <v>38</v>
      </c>
      <c r="C37" s="44" t="s">
        <v>123</v>
      </c>
      <c r="D37" s="24"/>
      <c r="E37" s="25" t="s">
        <v>25</v>
      </c>
      <c r="F37" s="24"/>
      <c r="G37" s="61">
        <f t="shared" si="12"/>
        <v>158</v>
      </c>
      <c r="H37" s="46">
        <v>0</v>
      </c>
      <c r="I37" s="46">
        <v>57</v>
      </c>
      <c r="J37" s="46">
        <v>0</v>
      </c>
      <c r="K37" s="46">
        <v>0</v>
      </c>
      <c r="L37" s="46">
        <v>0</v>
      </c>
      <c r="M37" s="46">
        <v>0</v>
      </c>
      <c r="N37" s="46">
        <v>0</v>
      </c>
      <c r="O37" s="46">
        <v>0</v>
      </c>
      <c r="P37" s="46">
        <v>0</v>
      </c>
      <c r="Q37" s="46">
        <v>2</v>
      </c>
      <c r="R37" s="46">
        <v>0</v>
      </c>
      <c r="S37" s="46">
        <v>84</v>
      </c>
      <c r="T37" s="46">
        <v>0</v>
      </c>
      <c r="U37" s="46">
        <v>0</v>
      </c>
      <c r="V37" s="46">
        <v>0</v>
      </c>
      <c r="W37" s="46">
        <v>0</v>
      </c>
      <c r="X37" s="46">
        <v>0</v>
      </c>
      <c r="Y37" s="46">
        <v>0</v>
      </c>
      <c r="Z37" s="46">
        <v>0</v>
      </c>
      <c r="AA37" s="46">
        <v>15</v>
      </c>
    </row>
    <row r="38" spans="1:256" s="25" customFormat="1" ht="15.75" customHeight="1" x14ac:dyDescent="0.15">
      <c r="A38" s="24"/>
      <c r="B38" s="28"/>
      <c r="C38" s="29"/>
      <c r="D38" s="24"/>
      <c r="F38" s="24"/>
      <c r="G38" s="60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</row>
    <row r="39" spans="1:256" s="50" customFormat="1" ht="15.75" customHeight="1" x14ac:dyDescent="0.15">
      <c r="A39" s="49"/>
      <c r="B39" s="63" t="s">
        <v>39</v>
      </c>
      <c r="C39" s="63"/>
      <c r="D39" s="49"/>
      <c r="E39" s="50" t="s">
        <v>25</v>
      </c>
      <c r="F39" s="49"/>
      <c r="G39" s="59">
        <f>SUMIF($E41:$E72,$E42,G41:G72)+SUMIF($E41:$E72,$E52,G41:G72)</f>
        <v>10692</v>
      </c>
      <c r="H39" s="51">
        <f t="shared" ref="H39:AA39" si="13">SUM(H42,H45,H47,H48,H50,H52,H53,H55,H56,H58,H60,H62,H64,H66,H68,H70,H72)</f>
        <v>3340</v>
      </c>
      <c r="I39" s="51">
        <f t="shared" si="13"/>
        <v>3655</v>
      </c>
      <c r="J39" s="51">
        <f t="shared" si="13"/>
        <v>528</v>
      </c>
      <c r="K39" s="51">
        <f t="shared" si="13"/>
        <v>61</v>
      </c>
      <c r="L39" s="51">
        <f t="shared" si="13"/>
        <v>39</v>
      </c>
      <c r="M39" s="51">
        <f t="shared" si="13"/>
        <v>5</v>
      </c>
      <c r="N39" s="51">
        <f t="shared" si="13"/>
        <v>1</v>
      </c>
      <c r="O39" s="51">
        <f t="shared" si="13"/>
        <v>0</v>
      </c>
      <c r="P39" s="51">
        <f t="shared" si="13"/>
        <v>905</v>
      </c>
      <c r="Q39" s="51">
        <f t="shared" si="13"/>
        <v>152</v>
      </c>
      <c r="R39" s="51">
        <f t="shared" si="13"/>
        <v>542</v>
      </c>
      <c r="S39" s="51">
        <f t="shared" si="13"/>
        <v>100</v>
      </c>
      <c r="T39" s="51">
        <f t="shared" si="13"/>
        <v>27</v>
      </c>
      <c r="U39" s="51">
        <f t="shared" si="13"/>
        <v>23</v>
      </c>
      <c r="V39" s="51">
        <f t="shared" si="13"/>
        <v>79</v>
      </c>
      <c r="W39" s="51">
        <f t="shared" si="13"/>
        <v>108</v>
      </c>
      <c r="X39" s="51">
        <f t="shared" si="13"/>
        <v>0</v>
      </c>
      <c r="Y39" s="51">
        <f t="shared" si="13"/>
        <v>0</v>
      </c>
      <c r="Z39" s="51">
        <f t="shared" si="13"/>
        <v>0</v>
      </c>
      <c r="AA39" s="51">
        <f t="shared" si="13"/>
        <v>1127</v>
      </c>
    </row>
    <row r="40" spans="1:256" s="50" customFormat="1" ht="15.75" customHeight="1" x14ac:dyDescent="0.15">
      <c r="A40" s="49"/>
      <c r="B40" s="63"/>
      <c r="C40" s="63"/>
      <c r="D40" s="49"/>
      <c r="E40" s="50" t="s">
        <v>26</v>
      </c>
      <c r="F40" s="49"/>
      <c r="G40" s="59">
        <f>SUMIF($E42:$E73,$E43,G42:G73)+SUMIF($E42:$E73,$E44,G42:G73)</f>
        <v>674</v>
      </c>
      <c r="H40" s="51">
        <f t="shared" ref="H40:AA40" si="14">SUMIF($E42:$E73,$E43,H42:H73)+SUMIF($E42:$E73,$E44,H42:H73)</f>
        <v>151</v>
      </c>
      <c r="I40" s="51">
        <f t="shared" si="14"/>
        <v>133</v>
      </c>
      <c r="J40" s="51">
        <f t="shared" si="14"/>
        <v>111</v>
      </c>
      <c r="K40" s="51">
        <f t="shared" si="14"/>
        <v>10</v>
      </c>
      <c r="L40" s="51">
        <f t="shared" si="14"/>
        <v>2</v>
      </c>
      <c r="M40" s="51">
        <f t="shared" si="14"/>
        <v>0</v>
      </c>
      <c r="N40" s="51">
        <f t="shared" si="14"/>
        <v>0</v>
      </c>
      <c r="O40" s="51">
        <f t="shared" si="14"/>
        <v>0</v>
      </c>
      <c r="P40" s="51">
        <f t="shared" si="14"/>
        <v>57</v>
      </c>
      <c r="Q40" s="51">
        <f t="shared" si="14"/>
        <v>5</v>
      </c>
      <c r="R40" s="51">
        <f t="shared" si="14"/>
        <v>11</v>
      </c>
      <c r="S40" s="51">
        <f t="shared" si="14"/>
        <v>1</v>
      </c>
      <c r="T40" s="51">
        <f t="shared" si="14"/>
        <v>29</v>
      </c>
      <c r="U40" s="51">
        <f t="shared" si="14"/>
        <v>21</v>
      </c>
      <c r="V40" s="51">
        <f t="shared" si="14"/>
        <v>14</v>
      </c>
      <c r="W40" s="51">
        <f t="shared" si="14"/>
        <v>14</v>
      </c>
      <c r="X40" s="51">
        <f t="shared" si="14"/>
        <v>0</v>
      </c>
      <c r="Y40" s="51">
        <f t="shared" si="14"/>
        <v>0</v>
      </c>
      <c r="Z40" s="51">
        <f t="shared" si="14"/>
        <v>0</v>
      </c>
      <c r="AA40" s="51">
        <f t="shared" si="14"/>
        <v>115</v>
      </c>
    </row>
    <row r="41" spans="1:256" s="25" customFormat="1" ht="15.75" customHeight="1" x14ac:dyDescent="0.15">
      <c r="A41" s="24"/>
      <c r="B41" s="26"/>
      <c r="C41" s="26"/>
      <c r="D41" s="24"/>
      <c r="F41" s="24"/>
      <c r="G41" s="61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</row>
    <row r="42" spans="1:256" s="25" customFormat="1" ht="15.75" customHeight="1" x14ac:dyDescent="0.15">
      <c r="A42" s="24"/>
      <c r="B42" s="64" t="s">
        <v>40</v>
      </c>
      <c r="C42" s="64"/>
      <c r="D42" s="24"/>
      <c r="E42" s="25" t="s">
        <v>25</v>
      </c>
      <c r="F42" s="25" t="s">
        <v>25</v>
      </c>
      <c r="G42" s="61">
        <f t="shared" ref="G42:G73" si="15">SUM(H42:AA42)</f>
        <v>401</v>
      </c>
      <c r="H42" s="46">
        <v>0</v>
      </c>
      <c r="I42" s="46">
        <v>344</v>
      </c>
      <c r="J42" s="46">
        <v>0</v>
      </c>
      <c r="K42" s="46">
        <v>0</v>
      </c>
      <c r="L42" s="46">
        <v>0</v>
      </c>
      <c r="M42" s="46">
        <v>0</v>
      </c>
      <c r="N42" s="46">
        <v>0</v>
      </c>
      <c r="O42" s="46">
        <v>0</v>
      </c>
      <c r="P42" s="46">
        <v>0</v>
      </c>
      <c r="Q42" s="46">
        <v>0</v>
      </c>
      <c r="R42" s="46">
        <v>0</v>
      </c>
      <c r="S42" s="46">
        <v>0</v>
      </c>
      <c r="T42" s="46">
        <v>0</v>
      </c>
      <c r="U42" s="46">
        <v>0</v>
      </c>
      <c r="V42" s="46">
        <v>0</v>
      </c>
      <c r="W42" s="46">
        <v>0</v>
      </c>
      <c r="X42" s="46">
        <v>0</v>
      </c>
      <c r="Y42" s="46">
        <v>0</v>
      </c>
      <c r="Z42" s="46">
        <v>0</v>
      </c>
      <c r="AA42" s="46">
        <v>57</v>
      </c>
    </row>
    <row r="43" spans="1:256" s="25" customFormat="1" ht="15.75" customHeight="1" x14ac:dyDescent="0.15">
      <c r="A43" s="24"/>
      <c r="B43" s="64"/>
      <c r="C43" s="64"/>
      <c r="D43" s="24"/>
      <c r="E43" s="25" t="s">
        <v>26</v>
      </c>
      <c r="F43" s="25" t="s">
        <v>26</v>
      </c>
      <c r="G43" s="61">
        <f t="shared" si="15"/>
        <v>13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>
        <v>0</v>
      </c>
      <c r="V43" s="46">
        <v>0</v>
      </c>
      <c r="W43" s="46">
        <v>0</v>
      </c>
      <c r="X43" s="46">
        <v>0</v>
      </c>
      <c r="Y43" s="46">
        <v>0</v>
      </c>
      <c r="Z43" s="46">
        <v>0</v>
      </c>
      <c r="AA43" s="46">
        <v>13</v>
      </c>
    </row>
    <row r="44" spans="1:256" s="25" customFormat="1" ht="15.75" customHeight="1" x14ac:dyDescent="0.15">
      <c r="A44" s="24"/>
      <c r="B44" s="64" t="s">
        <v>41</v>
      </c>
      <c r="C44" s="64"/>
      <c r="D44" s="24"/>
      <c r="E44" s="25" t="s">
        <v>95</v>
      </c>
      <c r="F44" s="24"/>
      <c r="G44" s="61">
        <f t="shared" si="15"/>
        <v>457</v>
      </c>
      <c r="H44" s="46">
        <v>132</v>
      </c>
      <c r="I44" s="46">
        <v>127</v>
      </c>
      <c r="J44" s="46">
        <v>110</v>
      </c>
      <c r="K44" s="46">
        <v>10</v>
      </c>
      <c r="L44" s="46">
        <v>2</v>
      </c>
      <c r="M44" s="46">
        <v>0</v>
      </c>
      <c r="N44" s="46">
        <v>0</v>
      </c>
      <c r="O44" s="46">
        <v>0</v>
      </c>
      <c r="P44" s="46">
        <v>57</v>
      </c>
      <c r="Q44" s="46">
        <v>5</v>
      </c>
      <c r="R44" s="46">
        <v>8</v>
      </c>
      <c r="S44" s="46">
        <v>1</v>
      </c>
      <c r="T44" s="46">
        <v>0</v>
      </c>
      <c r="U44" s="46">
        <v>1</v>
      </c>
      <c r="V44" s="46">
        <v>0</v>
      </c>
      <c r="W44" s="46">
        <v>0</v>
      </c>
      <c r="X44" s="46">
        <v>0</v>
      </c>
      <c r="Y44" s="46">
        <v>0</v>
      </c>
      <c r="Z44" s="46">
        <v>0</v>
      </c>
      <c r="AA44" s="46">
        <v>4</v>
      </c>
    </row>
    <row r="45" spans="1:256" s="25" customFormat="1" ht="15.75" customHeight="1" x14ac:dyDescent="0.15">
      <c r="A45" s="24"/>
      <c r="B45" s="64" t="s">
        <v>42</v>
      </c>
      <c r="C45" s="64"/>
      <c r="D45" s="24"/>
      <c r="E45" s="25" t="s">
        <v>25</v>
      </c>
      <c r="F45" s="24"/>
      <c r="G45" s="61">
        <f t="shared" si="15"/>
        <v>465</v>
      </c>
      <c r="H45" s="46">
        <v>371</v>
      </c>
      <c r="I45" s="46">
        <v>0</v>
      </c>
      <c r="J45" s="46">
        <v>48</v>
      </c>
      <c r="K45" s="46">
        <v>0</v>
      </c>
      <c r="L45" s="46">
        <v>9</v>
      </c>
      <c r="M45" s="46">
        <v>0</v>
      </c>
      <c r="N45" s="46">
        <v>0</v>
      </c>
      <c r="O45" s="46">
        <v>0</v>
      </c>
      <c r="P45" s="46">
        <v>10</v>
      </c>
      <c r="Q45" s="46">
        <v>0</v>
      </c>
      <c r="R45" s="46">
        <v>1</v>
      </c>
      <c r="S45" s="46">
        <v>0</v>
      </c>
      <c r="T45" s="46">
        <v>0</v>
      </c>
      <c r="U45" s="46">
        <v>0</v>
      </c>
      <c r="V45" s="46">
        <v>0</v>
      </c>
      <c r="W45" s="46">
        <v>0</v>
      </c>
      <c r="X45" s="46">
        <v>0</v>
      </c>
      <c r="Y45" s="46">
        <v>0</v>
      </c>
      <c r="Z45" s="46">
        <v>0</v>
      </c>
      <c r="AA45" s="46">
        <v>26</v>
      </c>
    </row>
    <row r="46" spans="1:256" s="25" customFormat="1" ht="15.75" customHeight="1" x14ac:dyDescent="0.15">
      <c r="A46" s="24"/>
      <c r="B46" s="64"/>
      <c r="C46" s="64"/>
      <c r="D46" s="24"/>
      <c r="E46" s="25" t="s">
        <v>26</v>
      </c>
      <c r="F46" s="24"/>
      <c r="G46" s="61">
        <f t="shared" si="15"/>
        <v>7</v>
      </c>
      <c r="H46" s="46">
        <v>0</v>
      </c>
      <c r="I46" s="46">
        <v>0</v>
      </c>
      <c r="J46" s="46">
        <v>0</v>
      </c>
      <c r="K46" s="46">
        <v>0</v>
      </c>
      <c r="L46" s="46">
        <v>0</v>
      </c>
      <c r="M46" s="46">
        <v>0</v>
      </c>
      <c r="N46" s="46">
        <v>0</v>
      </c>
      <c r="O46" s="46">
        <v>0</v>
      </c>
      <c r="P46" s="46">
        <v>0</v>
      </c>
      <c r="Q46" s="46">
        <v>0</v>
      </c>
      <c r="R46" s="46">
        <v>0</v>
      </c>
      <c r="S46" s="46">
        <v>0</v>
      </c>
      <c r="T46" s="46">
        <v>0</v>
      </c>
      <c r="U46" s="46">
        <v>0</v>
      </c>
      <c r="V46" s="46">
        <v>0</v>
      </c>
      <c r="W46" s="46">
        <v>0</v>
      </c>
      <c r="X46" s="46">
        <v>0</v>
      </c>
      <c r="Y46" s="46">
        <v>0</v>
      </c>
      <c r="Z46" s="46">
        <v>0</v>
      </c>
      <c r="AA46" s="46">
        <v>7</v>
      </c>
    </row>
    <row r="47" spans="1:256" s="25" customFormat="1" ht="15.75" customHeight="1" x14ac:dyDescent="0.15">
      <c r="A47" s="24"/>
      <c r="B47" s="26" t="s">
        <v>43</v>
      </c>
      <c r="C47" s="44" t="s">
        <v>44</v>
      </c>
      <c r="D47" s="24"/>
      <c r="E47" s="25" t="s">
        <v>94</v>
      </c>
      <c r="F47" s="24"/>
      <c r="G47" s="61">
        <f t="shared" si="15"/>
        <v>1335</v>
      </c>
      <c r="H47" s="46">
        <v>1266</v>
      </c>
      <c r="I47" s="46">
        <v>0</v>
      </c>
      <c r="J47" s="46">
        <v>0</v>
      </c>
      <c r="K47" s="46">
        <v>0</v>
      </c>
      <c r="L47" s="46">
        <v>0</v>
      </c>
      <c r="M47" s="46">
        <v>0</v>
      </c>
      <c r="N47" s="46">
        <v>0</v>
      </c>
      <c r="O47" s="46">
        <v>0</v>
      </c>
      <c r="P47" s="46">
        <v>0</v>
      </c>
      <c r="Q47" s="46">
        <v>0</v>
      </c>
      <c r="R47" s="46">
        <v>0</v>
      </c>
      <c r="S47" s="46">
        <v>0</v>
      </c>
      <c r="T47" s="46">
        <v>0</v>
      </c>
      <c r="U47" s="46">
        <v>0</v>
      </c>
      <c r="V47" s="46">
        <v>0</v>
      </c>
      <c r="W47" s="46">
        <v>0</v>
      </c>
      <c r="X47" s="46">
        <v>0</v>
      </c>
      <c r="Y47" s="46">
        <v>0</v>
      </c>
      <c r="Z47" s="46">
        <v>0</v>
      </c>
      <c r="AA47" s="46">
        <v>69</v>
      </c>
    </row>
    <row r="48" spans="1:256" s="25" customFormat="1" ht="15.75" customHeight="1" x14ac:dyDescent="0.15">
      <c r="A48" s="24"/>
      <c r="B48" s="64" t="s">
        <v>45</v>
      </c>
      <c r="C48" s="64"/>
      <c r="D48" s="24"/>
      <c r="E48" s="25" t="s">
        <v>25</v>
      </c>
      <c r="F48" s="24"/>
      <c r="G48" s="61">
        <f t="shared" si="15"/>
        <v>483</v>
      </c>
      <c r="H48" s="46">
        <v>3</v>
      </c>
      <c r="I48" s="46">
        <v>430</v>
      </c>
      <c r="J48" s="46">
        <v>10</v>
      </c>
      <c r="K48" s="46">
        <v>5</v>
      </c>
      <c r="L48" s="46">
        <v>0</v>
      </c>
      <c r="M48" s="46">
        <v>0</v>
      </c>
      <c r="N48" s="46">
        <v>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>
        <v>0</v>
      </c>
      <c r="V48" s="46">
        <v>0</v>
      </c>
      <c r="W48" s="46">
        <v>0</v>
      </c>
      <c r="X48" s="46">
        <v>0</v>
      </c>
      <c r="Y48" s="46">
        <v>0</v>
      </c>
      <c r="Z48" s="46">
        <v>0</v>
      </c>
      <c r="AA48" s="46">
        <v>35</v>
      </c>
    </row>
    <row r="49" spans="1:27" s="25" customFormat="1" ht="15.75" customHeight="1" x14ac:dyDescent="0.15">
      <c r="A49" s="24"/>
      <c r="B49" s="64"/>
      <c r="C49" s="64"/>
      <c r="D49" s="24"/>
      <c r="E49" s="25" t="s">
        <v>26</v>
      </c>
      <c r="F49" s="24"/>
      <c r="G49" s="61">
        <f t="shared" si="15"/>
        <v>6</v>
      </c>
      <c r="H49" s="46">
        <v>0</v>
      </c>
      <c r="I49" s="46">
        <v>1</v>
      </c>
      <c r="J49" s="46">
        <v>1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>
        <v>0</v>
      </c>
      <c r="V49" s="46">
        <v>0</v>
      </c>
      <c r="W49" s="46">
        <v>0</v>
      </c>
      <c r="X49" s="46">
        <v>0</v>
      </c>
      <c r="Y49" s="46">
        <v>0</v>
      </c>
      <c r="Z49" s="46">
        <v>0</v>
      </c>
      <c r="AA49" s="46">
        <v>4</v>
      </c>
    </row>
    <row r="50" spans="1:27" s="25" customFormat="1" ht="15.75" customHeight="1" x14ac:dyDescent="0.15">
      <c r="A50" s="24"/>
      <c r="B50" s="65" t="s">
        <v>46</v>
      </c>
      <c r="C50" s="65"/>
      <c r="D50" s="24"/>
      <c r="E50" s="25" t="s">
        <v>25</v>
      </c>
      <c r="F50" s="24"/>
      <c r="G50" s="61">
        <f t="shared" si="15"/>
        <v>657</v>
      </c>
      <c r="H50" s="46">
        <v>32</v>
      </c>
      <c r="I50" s="46">
        <v>5</v>
      </c>
      <c r="J50" s="46">
        <v>7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528</v>
      </c>
      <c r="Q50" s="46">
        <v>1</v>
      </c>
      <c r="R50" s="46">
        <v>1</v>
      </c>
      <c r="S50" s="46">
        <v>0</v>
      </c>
      <c r="T50" s="46">
        <v>0</v>
      </c>
      <c r="U50" s="46">
        <v>0</v>
      </c>
      <c r="V50" s="46">
        <v>0</v>
      </c>
      <c r="W50" s="46">
        <v>0</v>
      </c>
      <c r="X50" s="46">
        <v>0</v>
      </c>
      <c r="Y50" s="46">
        <v>0</v>
      </c>
      <c r="Z50" s="46">
        <v>0</v>
      </c>
      <c r="AA50" s="46">
        <v>83</v>
      </c>
    </row>
    <row r="51" spans="1:27" s="25" customFormat="1" ht="15.75" customHeight="1" x14ac:dyDescent="0.15">
      <c r="A51" s="24"/>
      <c r="B51" s="65"/>
      <c r="C51" s="65"/>
      <c r="D51" s="24"/>
      <c r="E51" s="25" t="s">
        <v>26</v>
      </c>
      <c r="F51" s="24"/>
      <c r="G51" s="61">
        <f t="shared" si="15"/>
        <v>11</v>
      </c>
      <c r="H51" s="46">
        <v>4</v>
      </c>
      <c r="I51" s="46">
        <v>0</v>
      </c>
      <c r="J51" s="46">
        <v>0</v>
      </c>
      <c r="K51" s="46">
        <v>0</v>
      </c>
      <c r="L51" s="46">
        <v>0</v>
      </c>
      <c r="M51" s="46">
        <v>0</v>
      </c>
      <c r="N51" s="46">
        <v>0</v>
      </c>
      <c r="O51" s="46">
        <v>0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>
        <v>0</v>
      </c>
      <c r="V51" s="46">
        <v>0</v>
      </c>
      <c r="W51" s="46">
        <v>0</v>
      </c>
      <c r="X51" s="46">
        <v>0</v>
      </c>
      <c r="Y51" s="46">
        <v>0</v>
      </c>
      <c r="Z51" s="46">
        <v>0</v>
      </c>
      <c r="AA51" s="46">
        <v>7</v>
      </c>
    </row>
    <row r="52" spans="1:27" s="25" customFormat="1" ht="15.75" customHeight="1" x14ac:dyDescent="0.15">
      <c r="A52" s="24"/>
      <c r="B52" s="65" t="s">
        <v>47</v>
      </c>
      <c r="C52" s="65"/>
      <c r="D52" s="24"/>
      <c r="E52" s="25" t="s">
        <v>94</v>
      </c>
      <c r="F52" s="24"/>
      <c r="G52" s="61">
        <f t="shared" si="15"/>
        <v>178</v>
      </c>
      <c r="H52" s="46">
        <v>118</v>
      </c>
      <c r="I52" s="46">
        <v>0</v>
      </c>
      <c r="J52" s="46">
        <v>0</v>
      </c>
      <c r="K52" s="46">
        <v>0</v>
      </c>
      <c r="L52" s="46">
        <v>29</v>
      </c>
      <c r="M52" s="46">
        <v>0</v>
      </c>
      <c r="N52" s="46">
        <v>0</v>
      </c>
      <c r="O52" s="46">
        <v>0</v>
      </c>
      <c r="P52" s="46">
        <v>0</v>
      </c>
      <c r="Q52" s="46">
        <v>0</v>
      </c>
      <c r="R52" s="46">
        <v>31</v>
      </c>
      <c r="S52" s="46">
        <v>0</v>
      </c>
      <c r="T52" s="46">
        <v>0</v>
      </c>
      <c r="U52" s="46">
        <v>0</v>
      </c>
      <c r="V52" s="46">
        <v>0</v>
      </c>
      <c r="W52" s="46">
        <v>0</v>
      </c>
      <c r="X52" s="46">
        <v>0</v>
      </c>
      <c r="Y52" s="46">
        <v>0</v>
      </c>
      <c r="Z52" s="46">
        <v>0</v>
      </c>
      <c r="AA52" s="46">
        <v>0</v>
      </c>
    </row>
    <row r="53" spans="1:27" s="25" customFormat="1" ht="15.75" customHeight="1" x14ac:dyDescent="0.15">
      <c r="A53" s="24"/>
      <c r="B53" s="64" t="s">
        <v>110</v>
      </c>
      <c r="C53" s="68" t="s">
        <v>48</v>
      </c>
      <c r="D53" s="24"/>
      <c r="E53" s="25" t="s">
        <v>25</v>
      </c>
      <c r="F53" s="24"/>
      <c r="G53" s="61">
        <f t="shared" si="15"/>
        <v>231</v>
      </c>
      <c r="H53" s="46">
        <v>30</v>
      </c>
      <c r="I53" s="46">
        <v>0</v>
      </c>
      <c r="J53" s="46">
        <v>0</v>
      </c>
      <c r="K53" s="46">
        <v>0</v>
      </c>
      <c r="L53" s="46">
        <v>0</v>
      </c>
      <c r="M53" s="46">
        <v>0</v>
      </c>
      <c r="N53" s="46">
        <v>0</v>
      </c>
      <c r="O53" s="46">
        <v>0</v>
      </c>
      <c r="P53" s="46">
        <v>1</v>
      </c>
      <c r="Q53" s="46">
        <v>0</v>
      </c>
      <c r="R53" s="46">
        <v>0</v>
      </c>
      <c r="S53" s="46">
        <v>0</v>
      </c>
      <c r="T53" s="46">
        <v>27</v>
      </c>
      <c r="U53" s="46">
        <v>23</v>
      </c>
      <c r="V53" s="46">
        <v>61</v>
      </c>
      <c r="W53" s="46">
        <v>87</v>
      </c>
      <c r="X53" s="46">
        <v>0</v>
      </c>
      <c r="Y53" s="46">
        <v>0</v>
      </c>
      <c r="Z53" s="46">
        <v>0</v>
      </c>
      <c r="AA53" s="46">
        <v>2</v>
      </c>
    </row>
    <row r="54" spans="1:27" s="25" customFormat="1" ht="15.75" customHeight="1" x14ac:dyDescent="0.15">
      <c r="A54" s="24"/>
      <c r="B54" s="64"/>
      <c r="C54" s="68"/>
      <c r="D54" s="24"/>
      <c r="E54" s="25" t="s">
        <v>26</v>
      </c>
      <c r="F54" s="24"/>
      <c r="G54" s="61">
        <f t="shared" si="15"/>
        <v>86</v>
      </c>
      <c r="H54" s="46">
        <v>5</v>
      </c>
      <c r="I54" s="46">
        <v>0</v>
      </c>
      <c r="J54" s="46">
        <v>0</v>
      </c>
      <c r="K54" s="46">
        <v>0</v>
      </c>
      <c r="L54" s="46">
        <v>0</v>
      </c>
      <c r="M54" s="46">
        <v>0</v>
      </c>
      <c r="N54" s="46">
        <v>0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29</v>
      </c>
      <c r="U54" s="46">
        <v>20</v>
      </c>
      <c r="V54" s="46">
        <v>14</v>
      </c>
      <c r="W54" s="46">
        <v>14</v>
      </c>
      <c r="X54" s="46">
        <v>0</v>
      </c>
      <c r="Y54" s="46">
        <v>0</v>
      </c>
      <c r="Z54" s="46">
        <v>0</v>
      </c>
      <c r="AA54" s="46">
        <v>4</v>
      </c>
    </row>
    <row r="55" spans="1:27" s="25" customFormat="1" ht="15.75" customHeight="1" x14ac:dyDescent="0.15">
      <c r="A55" s="24"/>
      <c r="B55" s="64" t="s">
        <v>49</v>
      </c>
      <c r="C55" s="64"/>
      <c r="D55" s="24"/>
      <c r="E55" s="25" t="s">
        <v>94</v>
      </c>
      <c r="F55" s="24"/>
      <c r="G55" s="61">
        <f t="shared" si="15"/>
        <v>1771</v>
      </c>
      <c r="H55" s="46">
        <v>10</v>
      </c>
      <c r="I55" s="46">
        <v>1429</v>
      </c>
      <c r="J55" s="46">
        <v>271</v>
      </c>
      <c r="K55" s="46">
        <v>26</v>
      </c>
      <c r="L55" s="46">
        <v>0</v>
      </c>
      <c r="M55" s="46">
        <v>0</v>
      </c>
      <c r="N55" s="46">
        <v>0</v>
      </c>
      <c r="O55" s="46">
        <v>0</v>
      </c>
      <c r="P55" s="46">
        <v>1</v>
      </c>
      <c r="Q55" s="46">
        <v>7</v>
      </c>
      <c r="R55" s="46">
        <v>0</v>
      </c>
      <c r="S55" s="46">
        <v>1</v>
      </c>
      <c r="T55" s="46">
        <v>0</v>
      </c>
      <c r="U55" s="46">
        <v>0</v>
      </c>
      <c r="V55" s="46">
        <v>12</v>
      </c>
      <c r="W55" s="46">
        <v>13</v>
      </c>
      <c r="X55" s="46">
        <v>0</v>
      </c>
      <c r="Y55" s="46">
        <v>0</v>
      </c>
      <c r="Z55" s="46">
        <v>0</v>
      </c>
      <c r="AA55" s="46">
        <v>1</v>
      </c>
    </row>
    <row r="56" spans="1:27" s="25" customFormat="1" ht="15.75" customHeight="1" x14ac:dyDescent="0.15">
      <c r="A56" s="24"/>
      <c r="B56" s="64" t="s">
        <v>50</v>
      </c>
      <c r="C56" s="64"/>
      <c r="D56" s="24"/>
      <c r="E56" s="25" t="s">
        <v>25</v>
      </c>
      <c r="F56" s="24"/>
      <c r="G56" s="61">
        <f t="shared" si="15"/>
        <v>1126</v>
      </c>
      <c r="H56" s="46">
        <v>135</v>
      </c>
      <c r="I56" s="46">
        <v>611</v>
      </c>
      <c r="J56" s="46">
        <v>76</v>
      </c>
      <c r="K56" s="46">
        <v>26</v>
      </c>
      <c r="L56" s="46">
        <v>0</v>
      </c>
      <c r="M56" s="46">
        <v>0</v>
      </c>
      <c r="N56" s="46">
        <v>0</v>
      </c>
      <c r="O56" s="46">
        <v>0</v>
      </c>
      <c r="P56" s="46">
        <v>0</v>
      </c>
      <c r="Q56" s="46">
        <v>139</v>
      </c>
      <c r="R56" s="46">
        <v>0</v>
      </c>
      <c r="S56" s="46">
        <v>0</v>
      </c>
      <c r="T56" s="46">
        <v>0</v>
      </c>
      <c r="U56" s="46">
        <v>0</v>
      </c>
      <c r="V56" s="46">
        <v>0</v>
      </c>
      <c r="W56" s="46">
        <v>0</v>
      </c>
      <c r="X56" s="46">
        <v>0</v>
      </c>
      <c r="Y56" s="46">
        <v>0</v>
      </c>
      <c r="Z56" s="46">
        <v>0</v>
      </c>
      <c r="AA56" s="46">
        <v>139</v>
      </c>
    </row>
    <row r="57" spans="1:27" s="25" customFormat="1" ht="15.75" customHeight="1" x14ac:dyDescent="0.15">
      <c r="A57" s="24"/>
      <c r="B57" s="64"/>
      <c r="C57" s="64"/>
      <c r="D57" s="24"/>
      <c r="E57" s="25" t="s">
        <v>26</v>
      </c>
      <c r="F57" s="24"/>
      <c r="G57" s="61">
        <f t="shared" si="15"/>
        <v>15</v>
      </c>
      <c r="H57" s="46">
        <v>0</v>
      </c>
      <c r="I57" s="46">
        <v>2</v>
      </c>
      <c r="J57" s="46">
        <v>0</v>
      </c>
      <c r="K57" s="46">
        <v>0</v>
      </c>
      <c r="L57" s="46">
        <v>0</v>
      </c>
      <c r="M57" s="46">
        <v>0</v>
      </c>
      <c r="N57" s="46">
        <v>0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>
        <v>0</v>
      </c>
      <c r="V57" s="46">
        <v>0</v>
      </c>
      <c r="W57" s="46">
        <v>0</v>
      </c>
      <c r="X57" s="46">
        <v>0</v>
      </c>
      <c r="Y57" s="46">
        <v>0</v>
      </c>
      <c r="Z57" s="46">
        <v>0</v>
      </c>
      <c r="AA57" s="46">
        <v>13</v>
      </c>
    </row>
    <row r="58" spans="1:27" s="25" customFormat="1" ht="15.75" customHeight="1" x14ac:dyDescent="0.15">
      <c r="A58" s="24"/>
      <c r="B58" s="64" t="s">
        <v>51</v>
      </c>
      <c r="C58" s="64"/>
      <c r="D58" s="24"/>
      <c r="E58" s="25" t="s">
        <v>25</v>
      </c>
      <c r="F58" s="24"/>
      <c r="G58" s="61">
        <f t="shared" si="15"/>
        <v>465</v>
      </c>
      <c r="H58" s="46">
        <v>0</v>
      </c>
      <c r="I58" s="46">
        <v>426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5</v>
      </c>
      <c r="Q58" s="46">
        <v>1</v>
      </c>
      <c r="R58" s="46">
        <v>0</v>
      </c>
      <c r="S58" s="46">
        <v>0</v>
      </c>
      <c r="T58" s="46">
        <v>0</v>
      </c>
      <c r="U58" s="46">
        <v>0</v>
      </c>
      <c r="V58" s="46">
        <v>0</v>
      </c>
      <c r="W58" s="46">
        <v>0</v>
      </c>
      <c r="X58" s="46">
        <v>0</v>
      </c>
      <c r="Y58" s="46">
        <v>0</v>
      </c>
      <c r="Z58" s="46">
        <v>0</v>
      </c>
      <c r="AA58" s="46">
        <v>33</v>
      </c>
    </row>
    <row r="59" spans="1:27" s="25" customFormat="1" ht="15.75" customHeight="1" x14ac:dyDescent="0.15">
      <c r="A59" s="24"/>
      <c r="B59" s="66"/>
      <c r="C59" s="66"/>
      <c r="D59" s="24"/>
      <c r="E59" s="25" t="s">
        <v>26</v>
      </c>
      <c r="F59" s="24"/>
      <c r="G59" s="61">
        <f t="shared" si="15"/>
        <v>9</v>
      </c>
      <c r="H59" s="46">
        <v>0</v>
      </c>
      <c r="I59" s="46">
        <v>0</v>
      </c>
      <c r="J59" s="46">
        <v>0</v>
      </c>
      <c r="K59" s="46">
        <v>0</v>
      </c>
      <c r="L59" s="46">
        <v>0</v>
      </c>
      <c r="M59" s="46">
        <v>0</v>
      </c>
      <c r="N59" s="46">
        <v>0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>
        <v>0</v>
      </c>
      <c r="V59" s="46">
        <v>0</v>
      </c>
      <c r="W59" s="46">
        <v>0</v>
      </c>
      <c r="X59" s="46">
        <v>0</v>
      </c>
      <c r="Y59" s="46">
        <v>0</v>
      </c>
      <c r="Z59" s="46">
        <v>0</v>
      </c>
      <c r="AA59" s="46">
        <v>9</v>
      </c>
    </row>
    <row r="60" spans="1:27" s="25" customFormat="1" ht="15.75" customHeight="1" x14ac:dyDescent="0.15">
      <c r="A60" s="24"/>
      <c r="B60" s="64" t="s">
        <v>52</v>
      </c>
      <c r="C60" s="64"/>
      <c r="D60" s="24"/>
      <c r="E60" s="25" t="s">
        <v>25</v>
      </c>
      <c r="F60" s="24"/>
      <c r="G60" s="61">
        <f t="shared" si="15"/>
        <v>316</v>
      </c>
      <c r="H60" s="46">
        <v>6</v>
      </c>
      <c r="I60" s="46">
        <v>274</v>
      </c>
      <c r="J60" s="46">
        <v>14</v>
      </c>
      <c r="K60" s="46">
        <v>4</v>
      </c>
      <c r="L60" s="46">
        <v>0</v>
      </c>
      <c r="M60" s="46">
        <v>5</v>
      </c>
      <c r="N60" s="46">
        <v>0</v>
      </c>
      <c r="O60" s="46">
        <v>0</v>
      </c>
      <c r="P60" s="46">
        <v>0</v>
      </c>
      <c r="Q60" s="46">
        <v>0</v>
      </c>
      <c r="R60" s="46">
        <v>3</v>
      </c>
      <c r="S60" s="46">
        <v>0</v>
      </c>
      <c r="T60" s="46">
        <v>0</v>
      </c>
      <c r="U60" s="46">
        <v>0</v>
      </c>
      <c r="V60" s="46">
        <v>0</v>
      </c>
      <c r="W60" s="46">
        <v>0</v>
      </c>
      <c r="X60" s="46">
        <v>0</v>
      </c>
      <c r="Y60" s="46">
        <v>0</v>
      </c>
      <c r="Z60" s="46">
        <v>0</v>
      </c>
      <c r="AA60" s="46">
        <v>10</v>
      </c>
    </row>
    <row r="61" spans="1:27" s="25" customFormat="1" ht="15.75" customHeight="1" x14ac:dyDescent="0.15">
      <c r="A61" s="24"/>
      <c r="B61" s="66"/>
      <c r="C61" s="66"/>
      <c r="D61" s="24"/>
      <c r="E61" s="25" t="s">
        <v>26</v>
      </c>
      <c r="F61" s="24"/>
      <c r="G61" s="61">
        <f t="shared" si="15"/>
        <v>1</v>
      </c>
      <c r="H61" s="46">
        <v>0</v>
      </c>
      <c r="I61" s="46">
        <v>1</v>
      </c>
      <c r="J61" s="46">
        <v>0</v>
      </c>
      <c r="K61" s="46">
        <v>0</v>
      </c>
      <c r="L61" s="46">
        <v>0</v>
      </c>
      <c r="M61" s="46">
        <v>0</v>
      </c>
      <c r="N61" s="46">
        <v>0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>
        <v>0</v>
      </c>
      <c r="V61" s="46">
        <v>0</v>
      </c>
      <c r="W61" s="46">
        <v>0</v>
      </c>
      <c r="X61" s="46">
        <v>0</v>
      </c>
      <c r="Y61" s="46">
        <v>0</v>
      </c>
      <c r="Z61" s="46">
        <v>0</v>
      </c>
      <c r="AA61" s="46">
        <v>0</v>
      </c>
    </row>
    <row r="62" spans="1:27" s="25" customFormat="1" ht="15.75" customHeight="1" x14ac:dyDescent="0.15">
      <c r="A62" s="24"/>
      <c r="B62" s="64" t="s">
        <v>53</v>
      </c>
      <c r="C62" s="64"/>
      <c r="D62" s="24"/>
      <c r="E62" s="25" t="s">
        <v>25</v>
      </c>
      <c r="F62" s="24"/>
      <c r="G62" s="61">
        <f t="shared" si="15"/>
        <v>869</v>
      </c>
      <c r="H62" s="46">
        <v>492</v>
      </c>
      <c r="I62" s="46">
        <v>2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357</v>
      </c>
      <c r="Q62" s="46">
        <v>0</v>
      </c>
      <c r="R62" s="46">
        <v>9</v>
      </c>
      <c r="S62" s="46">
        <v>0</v>
      </c>
      <c r="T62" s="46">
        <v>0</v>
      </c>
      <c r="U62" s="46">
        <v>0</v>
      </c>
      <c r="V62" s="46">
        <v>0</v>
      </c>
      <c r="W62" s="46">
        <v>0</v>
      </c>
      <c r="X62" s="46">
        <v>0</v>
      </c>
      <c r="Y62" s="46">
        <v>0</v>
      </c>
      <c r="Z62" s="46">
        <v>0</v>
      </c>
      <c r="AA62" s="46">
        <v>9</v>
      </c>
    </row>
    <row r="63" spans="1:27" s="25" customFormat="1" ht="15.75" customHeight="1" x14ac:dyDescent="0.15">
      <c r="A63" s="24"/>
      <c r="B63" s="66"/>
      <c r="C63" s="66"/>
      <c r="D63" s="24"/>
      <c r="E63" s="25" t="s">
        <v>26</v>
      </c>
      <c r="F63" s="24"/>
      <c r="G63" s="61">
        <f t="shared" si="15"/>
        <v>3</v>
      </c>
      <c r="H63" s="46">
        <v>1</v>
      </c>
      <c r="I63" s="46">
        <v>1</v>
      </c>
      <c r="J63" s="46">
        <v>0</v>
      </c>
      <c r="K63" s="46">
        <v>0</v>
      </c>
      <c r="L63" s="46">
        <v>0</v>
      </c>
      <c r="M63" s="46">
        <v>0</v>
      </c>
      <c r="N63" s="46">
        <v>0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>
        <v>0</v>
      </c>
      <c r="V63" s="46">
        <v>0</v>
      </c>
      <c r="W63" s="46">
        <v>0</v>
      </c>
      <c r="X63" s="46">
        <v>0</v>
      </c>
      <c r="Y63" s="46">
        <v>0</v>
      </c>
      <c r="Z63" s="46">
        <v>0</v>
      </c>
      <c r="AA63" s="46">
        <v>1</v>
      </c>
    </row>
    <row r="64" spans="1:27" s="25" customFormat="1" ht="15.75" customHeight="1" x14ac:dyDescent="0.15">
      <c r="A64" s="24"/>
      <c r="B64" s="64" t="s">
        <v>54</v>
      </c>
      <c r="C64" s="64"/>
      <c r="D64" s="24"/>
      <c r="E64" s="25" t="s">
        <v>25</v>
      </c>
      <c r="F64" s="24"/>
      <c r="G64" s="61">
        <f t="shared" si="15"/>
        <v>655</v>
      </c>
      <c r="H64" s="46">
        <v>486</v>
      </c>
      <c r="I64" s="46">
        <v>1</v>
      </c>
      <c r="J64" s="46">
        <v>96</v>
      </c>
      <c r="K64" s="46">
        <v>0</v>
      </c>
      <c r="L64" s="46">
        <v>0</v>
      </c>
      <c r="M64" s="46">
        <v>0</v>
      </c>
      <c r="N64" s="46">
        <v>0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>
        <v>0</v>
      </c>
      <c r="V64" s="46">
        <v>0</v>
      </c>
      <c r="W64" s="46">
        <v>0</v>
      </c>
      <c r="X64" s="46">
        <v>0</v>
      </c>
      <c r="Y64" s="46">
        <v>0</v>
      </c>
      <c r="Z64" s="46">
        <v>0</v>
      </c>
      <c r="AA64" s="46">
        <v>72</v>
      </c>
    </row>
    <row r="65" spans="1:27" s="25" customFormat="1" ht="15.75" customHeight="1" x14ac:dyDescent="0.15">
      <c r="A65" s="24"/>
      <c r="B65" s="64"/>
      <c r="C65" s="64"/>
      <c r="D65" s="24"/>
      <c r="E65" s="25" t="s">
        <v>26</v>
      </c>
      <c r="F65" s="24"/>
      <c r="G65" s="61">
        <f t="shared" si="15"/>
        <v>3</v>
      </c>
      <c r="H65" s="46">
        <v>0</v>
      </c>
      <c r="I65" s="46">
        <v>0</v>
      </c>
      <c r="J65" s="46">
        <v>0</v>
      </c>
      <c r="K65" s="46">
        <v>0</v>
      </c>
      <c r="L65" s="46">
        <v>0</v>
      </c>
      <c r="M65" s="46">
        <v>0</v>
      </c>
      <c r="N65" s="46">
        <v>0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>
        <v>0</v>
      </c>
      <c r="V65" s="46">
        <v>0</v>
      </c>
      <c r="W65" s="46">
        <v>0</v>
      </c>
      <c r="X65" s="46">
        <v>0</v>
      </c>
      <c r="Y65" s="46">
        <v>0</v>
      </c>
      <c r="Z65" s="46">
        <v>0</v>
      </c>
      <c r="AA65" s="46">
        <v>3</v>
      </c>
    </row>
    <row r="66" spans="1:27" s="25" customFormat="1" ht="15.75" customHeight="1" x14ac:dyDescent="0.15">
      <c r="A66" s="24"/>
      <c r="B66" s="65" t="s">
        <v>55</v>
      </c>
      <c r="C66" s="67" t="s">
        <v>32</v>
      </c>
      <c r="D66" s="24"/>
      <c r="E66" s="25" t="s">
        <v>25</v>
      </c>
      <c r="F66" s="24"/>
      <c r="G66" s="61">
        <f t="shared" si="15"/>
        <v>892</v>
      </c>
      <c r="H66" s="46">
        <v>151</v>
      </c>
      <c r="I66" s="46">
        <v>3</v>
      </c>
      <c r="J66" s="46">
        <v>6</v>
      </c>
      <c r="K66" s="46">
        <v>0</v>
      </c>
      <c r="L66" s="46">
        <v>1</v>
      </c>
      <c r="M66" s="46">
        <v>0</v>
      </c>
      <c r="N66" s="46">
        <v>1</v>
      </c>
      <c r="O66" s="46">
        <v>0</v>
      </c>
      <c r="P66" s="46">
        <v>3</v>
      </c>
      <c r="Q66" s="46">
        <v>0</v>
      </c>
      <c r="R66" s="46">
        <v>497</v>
      </c>
      <c r="S66" s="46">
        <v>0</v>
      </c>
      <c r="T66" s="46">
        <v>0</v>
      </c>
      <c r="U66" s="46">
        <v>0</v>
      </c>
      <c r="V66" s="46">
        <v>0</v>
      </c>
      <c r="W66" s="46">
        <v>0</v>
      </c>
      <c r="X66" s="46">
        <v>0</v>
      </c>
      <c r="Y66" s="46">
        <v>0</v>
      </c>
      <c r="Z66" s="46">
        <v>0</v>
      </c>
      <c r="AA66" s="46">
        <v>230</v>
      </c>
    </row>
    <row r="67" spans="1:27" s="25" customFormat="1" ht="15.75" customHeight="1" x14ac:dyDescent="0.15">
      <c r="A67" s="24"/>
      <c r="B67" s="65"/>
      <c r="C67" s="67"/>
      <c r="D67" s="24"/>
      <c r="E67" s="25" t="s">
        <v>26</v>
      </c>
      <c r="F67" s="24"/>
      <c r="G67" s="61">
        <f t="shared" si="15"/>
        <v>11</v>
      </c>
      <c r="H67" s="46">
        <v>0</v>
      </c>
      <c r="I67" s="46">
        <v>0</v>
      </c>
      <c r="J67" s="46">
        <v>0</v>
      </c>
      <c r="K67" s="46">
        <v>0</v>
      </c>
      <c r="L67" s="46">
        <v>0</v>
      </c>
      <c r="M67" s="46">
        <v>0</v>
      </c>
      <c r="N67" s="46">
        <v>0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>
        <v>0</v>
      </c>
      <c r="V67" s="46">
        <v>0</v>
      </c>
      <c r="W67" s="46">
        <v>0</v>
      </c>
      <c r="X67" s="46">
        <v>0</v>
      </c>
      <c r="Y67" s="46">
        <v>0</v>
      </c>
      <c r="Z67" s="46">
        <v>0</v>
      </c>
      <c r="AA67" s="46">
        <v>11</v>
      </c>
    </row>
    <row r="68" spans="1:27" s="25" customFormat="1" ht="15.75" customHeight="1" x14ac:dyDescent="0.15">
      <c r="A68" s="24"/>
      <c r="B68" s="65" t="s">
        <v>98</v>
      </c>
      <c r="C68" s="67" t="s">
        <v>32</v>
      </c>
      <c r="D68" s="24"/>
      <c r="E68" s="25" t="s">
        <v>25</v>
      </c>
      <c r="F68" s="24"/>
      <c r="G68" s="61">
        <f t="shared" si="15"/>
        <v>163</v>
      </c>
      <c r="H68" s="46">
        <v>5</v>
      </c>
      <c r="I68" s="46">
        <v>41</v>
      </c>
      <c r="J68" s="46">
        <v>0</v>
      </c>
      <c r="K68" s="46">
        <v>0</v>
      </c>
      <c r="L68" s="46">
        <v>0</v>
      </c>
      <c r="M68" s="46">
        <v>0</v>
      </c>
      <c r="N68" s="46">
        <v>0</v>
      </c>
      <c r="O68" s="46">
        <v>0</v>
      </c>
      <c r="P68" s="46">
        <v>0</v>
      </c>
      <c r="Q68" s="46">
        <v>4</v>
      </c>
      <c r="R68" s="46">
        <v>0</v>
      </c>
      <c r="S68" s="46">
        <v>99</v>
      </c>
      <c r="T68" s="46">
        <v>0</v>
      </c>
      <c r="U68" s="46">
        <v>0</v>
      </c>
      <c r="V68" s="46">
        <v>0</v>
      </c>
      <c r="W68" s="46">
        <v>0</v>
      </c>
      <c r="X68" s="46">
        <v>0</v>
      </c>
      <c r="Y68" s="46">
        <v>0</v>
      </c>
      <c r="Z68" s="46">
        <v>0</v>
      </c>
      <c r="AA68" s="46">
        <v>14</v>
      </c>
    </row>
    <row r="69" spans="1:27" s="25" customFormat="1" ht="15.75" customHeight="1" x14ac:dyDescent="0.15">
      <c r="A69" s="24"/>
      <c r="B69" s="65"/>
      <c r="C69" s="67"/>
      <c r="D69" s="24"/>
      <c r="E69" s="25" t="s">
        <v>26</v>
      </c>
      <c r="F69" s="24"/>
      <c r="G69" s="61">
        <f t="shared" si="15"/>
        <v>1</v>
      </c>
      <c r="H69" s="46">
        <v>0</v>
      </c>
      <c r="I69" s="46">
        <v>0</v>
      </c>
      <c r="J69" s="46">
        <v>0</v>
      </c>
      <c r="K69" s="46">
        <v>0</v>
      </c>
      <c r="L69" s="46">
        <v>0</v>
      </c>
      <c r="M69" s="46">
        <v>0</v>
      </c>
      <c r="N69" s="46">
        <v>0</v>
      </c>
      <c r="O69" s="46">
        <v>0</v>
      </c>
      <c r="P69" s="46">
        <v>0</v>
      </c>
      <c r="Q69" s="46">
        <v>0</v>
      </c>
      <c r="R69" s="46">
        <v>0</v>
      </c>
      <c r="S69" s="46">
        <v>0</v>
      </c>
      <c r="T69" s="46">
        <v>0</v>
      </c>
      <c r="U69" s="46">
        <v>0</v>
      </c>
      <c r="V69" s="46">
        <v>0</v>
      </c>
      <c r="W69" s="46">
        <v>0</v>
      </c>
      <c r="X69" s="46">
        <v>0</v>
      </c>
      <c r="Y69" s="46">
        <v>0</v>
      </c>
      <c r="Z69" s="46">
        <v>0</v>
      </c>
      <c r="AA69" s="46">
        <v>1</v>
      </c>
    </row>
    <row r="70" spans="1:27" s="25" customFormat="1" ht="15.75" customHeight="1" x14ac:dyDescent="0.15">
      <c r="A70" s="24"/>
      <c r="B70" s="64" t="s">
        <v>56</v>
      </c>
      <c r="C70" s="64"/>
      <c r="D70" s="24"/>
      <c r="E70" s="25" t="s">
        <v>25</v>
      </c>
      <c r="F70" s="24"/>
      <c r="G70" s="61">
        <f t="shared" si="15"/>
        <v>506</v>
      </c>
      <c r="H70" s="46">
        <v>234</v>
      </c>
      <c r="I70" s="46">
        <v>7</v>
      </c>
      <c r="J70" s="46">
        <v>0</v>
      </c>
      <c r="K70" s="46">
        <v>0</v>
      </c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>
        <v>0</v>
      </c>
      <c r="V70" s="46">
        <v>0</v>
      </c>
      <c r="W70" s="46">
        <v>0</v>
      </c>
      <c r="X70" s="46">
        <v>0</v>
      </c>
      <c r="Y70" s="46">
        <v>0</v>
      </c>
      <c r="Z70" s="46">
        <v>0</v>
      </c>
      <c r="AA70" s="46">
        <v>265</v>
      </c>
    </row>
    <row r="71" spans="1:27" s="25" customFormat="1" ht="15.75" customHeight="1" x14ac:dyDescent="0.15">
      <c r="A71" s="24"/>
      <c r="B71" s="64"/>
      <c r="C71" s="64"/>
      <c r="D71" s="24"/>
      <c r="E71" s="25" t="s">
        <v>26</v>
      </c>
      <c r="F71" s="24"/>
      <c r="G71" s="61">
        <f t="shared" si="15"/>
        <v>40</v>
      </c>
      <c r="H71" s="46">
        <v>9</v>
      </c>
      <c r="I71" s="46">
        <v>0</v>
      </c>
      <c r="J71" s="46">
        <v>0</v>
      </c>
      <c r="K71" s="46">
        <v>0</v>
      </c>
      <c r="L71" s="46">
        <v>0</v>
      </c>
      <c r="M71" s="46">
        <v>0</v>
      </c>
      <c r="N71" s="46">
        <v>0</v>
      </c>
      <c r="O71" s="46">
        <v>0</v>
      </c>
      <c r="P71" s="46">
        <v>0</v>
      </c>
      <c r="Q71" s="46">
        <v>0</v>
      </c>
      <c r="R71" s="46">
        <v>1</v>
      </c>
      <c r="S71" s="46">
        <v>0</v>
      </c>
      <c r="T71" s="46">
        <v>0</v>
      </c>
      <c r="U71" s="46">
        <v>0</v>
      </c>
      <c r="V71" s="46">
        <v>0</v>
      </c>
      <c r="W71" s="46">
        <v>0</v>
      </c>
      <c r="X71" s="46">
        <v>0</v>
      </c>
      <c r="Y71" s="46">
        <v>0</v>
      </c>
      <c r="Z71" s="46">
        <v>0</v>
      </c>
      <c r="AA71" s="46">
        <v>30</v>
      </c>
    </row>
    <row r="72" spans="1:27" s="25" customFormat="1" ht="15.75" customHeight="1" x14ac:dyDescent="0.15">
      <c r="A72" s="24"/>
      <c r="B72" s="64" t="s">
        <v>57</v>
      </c>
      <c r="C72" s="64"/>
      <c r="D72" s="24"/>
      <c r="E72" s="25" t="s">
        <v>25</v>
      </c>
      <c r="F72" s="24"/>
      <c r="G72" s="61">
        <f t="shared" si="15"/>
        <v>179</v>
      </c>
      <c r="H72" s="46">
        <v>1</v>
      </c>
      <c r="I72" s="46">
        <v>82</v>
      </c>
      <c r="J72" s="46">
        <v>0</v>
      </c>
      <c r="K72" s="46">
        <v>0</v>
      </c>
      <c r="L72" s="46">
        <v>0</v>
      </c>
      <c r="M72" s="46">
        <v>0</v>
      </c>
      <c r="N72" s="46">
        <v>0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>
        <v>0</v>
      </c>
      <c r="V72" s="46">
        <v>6</v>
      </c>
      <c r="W72" s="46">
        <v>8</v>
      </c>
      <c r="X72" s="46">
        <v>0</v>
      </c>
      <c r="Y72" s="46">
        <v>0</v>
      </c>
      <c r="Z72" s="46">
        <v>0</v>
      </c>
      <c r="AA72" s="46">
        <v>82</v>
      </c>
    </row>
    <row r="73" spans="1:27" s="25" customFormat="1" ht="15.75" customHeight="1" x14ac:dyDescent="0.15">
      <c r="A73" s="24"/>
      <c r="B73" s="64"/>
      <c r="C73" s="64"/>
      <c r="D73" s="24"/>
      <c r="E73" s="25" t="s">
        <v>26</v>
      </c>
      <c r="F73" s="24"/>
      <c r="G73" s="61">
        <f t="shared" si="15"/>
        <v>11</v>
      </c>
      <c r="H73" s="46">
        <v>0</v>
      </c>
      <c r="I73" s="46">
        <v>1</v>
      </c>
      <c r="J73" s="46">
        <v>0</v>
      </c>
      <c r="K73" s="46">
        <v>0</v>
      </c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6">
        <v>0</v>
      </c>
      <c r="R73" s="46">
        <v>2</v>
      </c>
      <c r="S73" s="46">
        <v>0</v>
      </c>
      <c r="T73" s="46">
        <v>0</v>
      </c>
      <c r="U73" s="46">
        <v>0</v>
      </c>
      <c r="V73" s="46">
        <v>0</v>
      </c>
      <c r="W73" s="46">
        <v>0</v>
      </c>
      <c r="X73" s="46">
        <v>0</v>
      </c>
      <c r="Y73" s="46">
        <v>0</v>
      </c>
      <c r="Z73" s="46">
        <v>0</v>
      </c>
      <c r="AA73" s="46">
        <v>8</v>
      </c>
    </row>
    <row r="74" spans="1:27" s="53" customFormat="1" ht="15.75" customHeight="1" x14ac:dyDescent="0.15">
      <c r="A74" s="24"/>
      <c r="B74" s="48"/>
      <c r="C74" s="48"/>
      <c r="D74" s="52"/>
      <c r="F74" s="52"/>
      <c r="G74" s="62"/>
      <c r="H74" s="45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</row>
    <row r="75" spans="1:27" s="50" customFormat="1" ht="15.75" customHeight="1" x14ac:dyDescent="0.15">
      <c r="A75" s="49"/>
      <c r="B75" s="63" t="s">
        <v>58</v>
      </c>
      <c r="C75" s="63"/>
      <c r="D75" s="49"/>
      <c r="E75" s="50" t="s">
        <v>25</v>
      </c>
      <c r="F75" s="49"/>
      <c r="G75" s="59">
        <f ca="1">SUMIF($E77:$F91,$E78,G77:G91)+SUMIF($E77:$F91,$E88,G77:G91)</f>
        <v>3819</v>
      </c>
      <c r="H75" s="51">
        <f t="shared" ref="H75:AA75" si="16">SUM(H78,H79,H81,H82,H85,H86,H88,H90)</f>
        <v>799</v>
      </c>
      <c r="I75" s="51">
        <f t="shared" si="16"/>
        <v>2021</v>
      </c>
      <c r="J75" s="51">
        <f t="shared" si="16"/>
        <v>138</v>
      </c>
      <c r="K75" s="51">
        <f t="shared" si="16"/>
        <v>23</v>
      </c>
      <c r="L75" s="51">
        <f t="shared" si="16"/>
        <v>6</v>
      </c>
      <c r="M75" s="51">
        <f t="shared" si="16"/>
        <v>2</v>
      </c>
      <c r="N75" s="51">
        <f t="shared" si="16"/>
        <v>0</v>
      </c>
      <c r="O75" s="51">
        <f t="shared" si="16"/>
        <v>0</v>
      </c>
      <c r="P75" s="51">
        <f t="shared" si="16"/>
        <v>16</v>
      </c>
      <c r="Q75" s="51">
        <f t="shared" si="16"/>
        <v>429</v>
      </c>
      <c r="R75" s="51">
        <f t="shared" si="16"/>
        <v>9</v>
      </c>
      <c r="S75" s="51">
        <f t="shared" si="16"/>
        <v>7</v>
      </c>
      <c r="T75" s="51">
        <f t="shared" si="16"/>
        <v>32</v>
      </c>
      <c r="U75" s="51">
        <f t="shared" si="16"/>
        <v>39</v>
      </c>
      <c r="V75" s="51">
        <f t="shared" si="16"/>
        <v>4</v>
      </c>
      <c r="W75" s="51">
        <f t="shared" si="16"/>
        <v>18</v>
      </c>
      <c r="X75" s="51">
        <f t="shared" si="16"/>
        <v>0</v>
      </c>
      <c r="Y75" s="51">
        <f t="shared" si="16"/>
        <v>0</v>
      </c>
      <c r="Z75" s="51">
        <f t="shared" si="16"/>
        <v>0</v>
      </c>
      <c r="AA75" s="51">
        <f t="shared" si="16"/>
        <v>276</v>
      </c>
    </row>
    <row r="76" spans="1:27" s="50" customFormat="1" ht="15.75" customHeight="1" x14ac:dyDescent="0.15">
      <c r="A76" s="49"/>
      <c r="B76" s="63"/>
      <c r="C76" s="63"/>
      <c r="D76" s="49"/>
      <c r="E76" s="50" t="s">
        <v>26</v>
      </c>
      <c r="F76" s="49"/>
      <c r="G76" s="59">
        <f>SUMIF($E78:$E91,$E80,G78:G91)+SUMIF($E78:$E91,$E84,G78:G91)</f>
        <v>525</v>
      </c>
      <c r="H76" s="51">
        <f t="shared" ref="H76:AA76" si="17">SUMIF($E78:$E91,$E80,H78:H91)+SUMIF($E78:$E91,$E84,H78:H91)</f>
        <v>160</v>
      </c>
      <c r="I76" s="51">
        <f t="shared" si="17"/>
        <v>280</v>
      </c>
      <c r="J76" s="51">
        <f t="shared" si="17"/>
        <v>0</v>
      </c>
      <c r="K76" s="51">
        <f t="shared" si="17"/>
        <v>0</v>
      </c>
      <c r="L76" s="51">
        <f t="shared" si="17"/>
        <v>3</v>
      </c>
      <c r="M76" s="51">
        <f t="shared" si="17"/>
        <v>0</v>
      </c>
      <c r="N76" s="51">
        <f t="shared" si="17"/>
        <v>0</v>
      </c>
      <c r="O76" s="51">
        <f t="shared" si="17"/>
        <v>0</v>
      </c>
      <c r="P76" s="51">
        <f t="shared" si="17"/>
        <v>37</v>
      </c>
      <c r="Q76" s="51">
        <f t="shared" si="17"/>
        <v>2</v>
      </c>
      <c r="R76" s="51">
        <f t="shared" si="17"/>
        <v>11</v>
      </c>
      <c r="S76" s="51">
        <f t="shared" si="17"/>
        <v>1</v>
      </c>
      <c r="T76" s="51">
        <f t="shared" si="17"/>
        <v>0</v>
      </c>
      <c r="U76" s="51">
        <f t="shared" si="17"/>
        <v>1</v>
      </c>
      <c r="V76" s="51">
        <f t="shared" si="17"/>
        <v>0</v>
      </c>
      <c r="W76" s="51">
        <f t="shared" si="17"/>
        <v>0</v>
      </c>
      <c r="X76" s="51">
        <f t="shared" si="17"/>
        <v>0</v>
      </c>
      <c r="Y76" s="51">
        <f t="shared" si="17"/>
        <v>0</v>
      </c>
      <c r="Z76" s="51">
        <f t="shared" si="17"/>
        <v>0</v>
      </c>
      <c r="AA76" s="51">
        <f t="shared" si="17"/>
        <v>30</v>
      </c>
    </row>
    <row r="77" spans="1:27" s="53" customFormat="1" ht="15.75" customHeight="1" x14ac:dyDescent="0.15">
      <c r="A77" s="22"/>
      <c r="B77" s="47"/>
      <c r="C77" s="47"/>
      <c r="D77" s="52"/>
      <c r="F77" s="52"/>
      <c r="G77" s="62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5"/>
      <c r="S77" s="45"/>
      <c r="T77" s="45"/>
      <c r="U77" s="45"/>
      <c r="V77" s="45"/>
      <c r="W77" s="45"/>
      <c r="X77" s="45"/>
      <c r="Y77" s="45"/>
      <c r="Z77" s="45"/>
      <c r="AA77" s="45"/>
    </row>
    <row r="78" spans="1:27" s="25" customFormat="1" ht="15.75" customHeight="1" x14ac:dyDescent="0.15">
      <c r="A78" s="24"/>
      <c r="B78" s="64" t="s">
        <v>59</v>
      </c>
      <c r="C78" s="64"/>
      <c r="D78" s="24"/>
      <c r="E78" s="25" t="s">
        <v>94</v>
      </c>
      <c r="F78" s="24"/>
      <c r="G78" s="61">
        <f t="shared" ref="G78:G91" si="18">SUM(H78:AA78)</f>
        <v>257</v>
      </c>
      <c r="H78" s="46">
        <v>0</v>
      </c>
      <c r="I78" s="46">
        <v>250</v>
      </c>
      <c r="J78" s="46">
        <v>0</v>
      </c>
      <c r="K78" s="46">
        <v>0</v>
      </c>
      <c r="L78" s="46">
        <v>0</v>
      </c>
      <c r="M78" s="46">
        <v>0</v>
      </c>
      <c r="N78" s="46">
        <v>0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>
        <v>0</v>
      </c>
      <c r="V78" s="46">
        <v>0</v>
      </c>
      <c r="W78" s="46">
        <v>0</v>
      </c>
      <c r="X78" s="46">
        <v>0</v>
      </c>
      <c r="Y78" s="46">
        <v>0</v>
      </c>
      <c r="Z78" s="46">
        <v>0</v>
      </c>
      <c r="AA78" s="46">
        <v>7</v>
      </c>
    </row>
    <row r="79" spans="1:27" s="25" customFormat="1" ht="15.75" customHeight="1" x14ac:dyDescent="0.15">
      <c r="A79" s="24"/>
      <c r="B79" s="65" t="s">
        <v>60</v>
      </c>
      <c r="C79" s="65"/>
      <c r="D79" s="24"/>
      <c r="E79" s="25" t="s">
        <v>25</v>
      </c>
      <c r="F79" s="24"/>
      <c r="G79" s="61">
        <f t="shared" si="18"/>
        <v>357</v>
      </c>
      <c r="H79" s="46">
        <v>0</v>
      </c>
      <c r="I79" s="46">
        <v>328</v>
      </c>
      <c r="J79" s="46">
        <v>7</v>
      </c>
      <c r="K79" s="46">
        <v>3</v>
      </c>
      <c r="L79" s="46">
        <v>0</v>
      </c>
      <c r="M79" s="46">
        <v>0</v>
      </c>
      <c r="N79" s="46">
        <v>0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>
        <v>0</v>
      </c>
      <c r="V79" s="46">
        <v>0</v>
      </c>
      <c r="W79" s="46">
        <v>0</v>
      </c>
      <c r="X79" s="46">
        <v>0</v>
      </c>
      <c r="Y79" s="46">
        <v>0</v>
      </c>
      <c r="Z79" s="46">
        <v>0</v>
      </c>
      <c r="AA79" s="46">
        <v>19</v>
      </c>
    </row>
    <row r="80" spans="1:27" s="25" customFormat="1" ht="15.75" customHeight="1" x14ac:dyDescent="0.15">
      <c r="A80" s="24"/>
      <c r="B80" s="65"/>
      <c r="C80" s="65"/>
      <c r="D80" s="24"/>
      <c r="E80" s="25" t="s">
        <v>26</v>
      </c>
      <c r="F80" s="24"/>
      <c r="G80" s="61">
        <f t="shared" si="18"/>
        <v>4</v>
      </c>
      <c r="H80" s="46">
        <v>0</v>
      </c>
      <c r="I80" s="46">
        <v>0</v>
      </c>
      <c r="J80" s="46">
        <v>0</v>
      </c>
      <c r="K80" s="46">
        <v>0</v>
      </c>
      <c r="L80" s="46">
        <v>0</v>
      </c>
      <c r="M80" s="46">
        <v>0</v>
      </c>
      <c r="N80" s="46">
        <v>0</v>
      </c>
      <c r="O80" s="46">
        <v>0</v>
      </c>
      <c r="P80" s="46">
        <v>0</v>
      </c>
      <c r="Q80" s="46">
        <v>0</v>
      </c>
      <c r="R80" s="46">
        <v>0</v>
      </c>
      <c r="S80" s="46">
        <v>0</v>
      </c>
      <c r="T80" s="46">
        <v>0</v>
      </c>
      <c r="U80" s="46">
        <v>0</v>
      </c>
      <c r="V80" s="46">
        <v>0</v>
      </c>
      <c r="W80" s="46">
        <v>0</v>
      </c>
      <c r="X80" s="46">
        <v>0</v>
      </c>
      <c r="Y80" s="46">
        <v>0</v>
      </c>
      <c r="Z80" s="46">
        <v>0</v>
      </c>
      <c r="AA80" s="46">
        <v>4</v>
      </c>
    </row>
    <row r="81" spans="1:27" s="25" customFormat="1" ht="15.75" customHeight="1" x14ac:dyDescent="0.15">
      <c r="A81" s="24"/>
      <c r="B81" s="65" t="s">
        <v>61</v>
      </c>
      <c r="C81" s="65"/>
      <c r="D81" s="24"/>
      <c r="E81" s="25" t="s">
        <v>94</v>
      </c>
      <c r="F81" s="24"/>
      <c r="G81" s="61">
        <f t="shared" si="18"/>
        <v>219</v>
      </c>
      <c r="H81" s="46">
        <v>199</v>
      </c>
      <c r="I81" s="46">
        <v>2</v>
      </c>
      <c r="J81" s="46">
        <v>0</v>
      </c>
      <c r="K81" s="46">
        <v>0</v>
      </c>
      <c r="L81" s="46">
        <v>0</v>
      </c>
      <c r="M81" s="46">
        <v>0</v>
      </c>
      <c r="N81" s="46">
        <v>0</v>
      </c>
      <c r="O81" s="46">
        <v>0</v>
      </c>
      <c r="P81" s="46">
        <v>16</v>
      </c>
      <c r="Q81" s="46">
        <v>0</v>
      </c>
      <c r="R81" s="46">
        <v>0</v>
      </c>
      <c r="S81" s="46">
        <v>0</v>
      </c>
      <c r="T81" s="46">
        <v>0</v>
      </c>
      <c r="U81" s="46">
        <v>0</v>
      </c>
      <c r="V81" s="46">
        <v>0</v>
      </c>
      <c r="W81" s="46">
        <v>0</v>
      </c>
      <c r="X81" s="46">
        <v>0</v>
      </c>
      <c r="Y81" s="46">
        <v>0</v>
      </c>
      <c r="Z81" s="46">
        <v>0</v>
      </c>
      <c r="AA81" s="46">
        <v>2</v>
      </c>
    </row>
    <row r="82" spans="1:27" s="25" customFormat="1" ht="15.75" customHeight="1" x14ac:dyDescent="0.15">
      <c r="A82" s="24"/>
      <c r="B82" s="64" t="s">
        <v>62</v>
      </c>
      <c r="C82" s="64"/>
      <c r="D82" s="24"/>
      <c r="E82" s="25" t="s">
        <v>25</v>
      </c>
      <c r="F82" s="24"/>
      <c r="G82" s="61">
        <f t="shared" si="18"/>
        <v>510</v>
      </c>
      <c r="H82" s="46">
        <v>4</v>
      </c>
      <c r="I82" s="46">
        <v>65</v>
      </c>
      <c r="J82" s="46">
        <v>0</v>
      </c>
      <c r="K82" s="46">
        <v>0</v>
      </c>
      <c r="L82" s="46">
        <v>0</v>
      </c>
      <c r="M82" s="46">
        <v>0</v>
      </c>
      <c r="N82" s="46">
        <v>0</v>
      </c>
      <c r="O82" s="46">
        <v>0</v>
      </c>
      <c r="P82" s="46">
        <v>0</v>
      </c>
      <c r="Q82" s="46">
        <v>424</v>
      </c>
      <c r="R82" s="46">
        <v>0</v>
      </c>
      <c r="S82" s="46">
        <v>0</v>
      </c>
      <c r="T82" s="46">
        <v>0</v>
      </c>
      <c r="U82" s="46">
        <v>1</v>
      </c>
      <c r="V82" s="46">
        <v>0</v>
      </c>
      <c r="W82" s="46">
        <v>0</v>
      </c>
      <c r="X82" s="46">
        <v>0</v>
      </c>
      <c r="Y82" s="46">
        <v>0</v>
      </c>
      <c r="Z82" s="46">
        <v>0</v>
      </c>
      <c r="AA82" s="46">
        <v>16</v>
      </c>
    </row>
    <row r="83" spans="1:27" s="25" customFormat="1" ht="15.75" customHeight="1" x14ac:dyDescent="0.15">
      <c r="A83" s="24"/>
      <c r="B83" s="64"/>
      <c r="C83" s="64"/>
      <c r="D83" s="24"/>
      <c r="E83" s="25" t="s">
        <v>26</v>
      </c>
      <c r="F83" s="24"/>
      <c r="G83" s="61">
        <f t="shared" si="18"/>
        <v>4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>
        <v>0</v>
      </c>
      <c r="V83" s="46">
        <v>0</v>
      </c>
      <c r="W83" s="46">
        <v>0</v>
      </c>
      <c r="X83" s="46">
        <v>0</v>
      </c>
      <c r="Y83" s="46">
        <v>0</v>
      </c>
      <c r="Z83" s="46">
        <v>0</v>
      </c>
      <c r="AA83" s="46">
        <v>4</v>
      </c>
    </row>
    <row r="84" spans="1:27" s="25" customFormat="1" ht="15.75" customHeight="1" x14ac:dyDescent="0.15">
      <c r="A84" s="24"/>
      <c r="B84" s="64" t="s">
        <v>63</v>
      </c>
      <c r="C84" s="64"/>
      <c r="D84" s="24"/>
      <c r="E84" s="25" t="s">
        <v>95</v>
      </c>
      <c r="F84" s="24"/>
      <c r="G84" s="61">
        <f t="shared" si="18"/>
        <v>366</v>
      </c>
      <c r="H84" s="46">
        <v>103</v>
      </c>
      <c r="I84" s="46">
        <v>208</v>
      </c>
      <c r="J84" s="46">
        <v>0</v>
      </c>
      <c r="K84" s="46">
        <v>0</v>
      </c>
      <c r="L84" s="46">
        <v>2</v>
      </c>
      <c r="M84" s="46">
        <v>0</v>
      </c>
      <c r="N84" s="46">
        <v>0</v>
      </c>
      <c r="O84" s="46">
        <v>0</v>
      </c>
      <c r="P84" s="46">
        <v>36</v>
      </c>
      <c r="Q84" s="46">
        <v>2</v>
      </c>
      <c r="R84" s="46">
        <v>7</v>
      </c>
      <c r="S84" s="46">
        <v>1</v>
      </c>
      <c r="T84" s="46">
        <v>0</v>
      </c>
      <c r="U84" s="46">
        <v>1</v>
      </c>
      <c r="V84" s="46">
        <v>0</v>
      </c>
      <c r="W84" s="46">
        <v>0</v>
      </c>
      <c r="X84" s="46">
        <v>0</v>
      </c>
      <c r="Y84" s="46">
        <v>0</v>
      </c>
      <c r="Z84" s="46">
        <v>0</v>
      </c>
      <c r="AA84" s="46">
        <v>6</v>
      </c>
    </row>
    <row r="85" spans="1:27" s="25" customFormat="1" ht="15.75" customHeight="1" x14ac:dyDescent="0.15">
      <c r="A85" s="24"/>
      <c r="B85" s="26" t="s">
        <v>64</v>
      </c>
      <c r="C85" s="44" t="s">
        <v>48</v>
      </c>
      <c r="D85" s="24"/>
      <c r="E85" s="25" t="s">
        <v>94</v>
      </c>
      <c r="F85" s="24"/>
      <c r="G85" s="61">
        <f t="shared" si="18"/>
        <v>108</v>
      </c>
      <c r="H85" s="46">
        <v>42</v>
      </c>
      <c r="I85" s="46">
        <v>0</v>
      </c>
      <c r="J85" s="46">
        <v>0</v>
      </c>
      <c r="K85" s="46">
        <v>0</v>
      </c>
      <c r="L85" s="46">
        <v>0</v>
      </c>
      <c r="M85" s="46">
        <v>0</v>
      </c>
      <c r="N85" s="46">
        <v>0</v>
      </c>
      <c r="O85" s="46">
        <v>0</v>
      </c>
      <c r="P85" s="46">
        <v>0</v>
      </c>
      <c r="Q85" s="46">
        <v>0</v>
      </c>
      <c r="R85" s="46">
        <v>0</v>
      </c>
      <c r="S85" s="46">
        <v>0</v>
      </c>
      <c r="T85" s="46">
        <v>30</v>
      </c>
      <c r="U85" s="46">
        <v>35</v>
      </c>
      <c r="V85" s="46">
        <v>0</v>
      </c>
      <c r="W85" s="46">
        <v>0</v>
      </c>
      <c r="X85" s="46">
        <v>0</v>
      </c>
      <c r="Y85" s="46">
        <v>0</v>
      </c>
      <c r="Z85" s="46">
        <v>0</v>
      </c>
      <c r="AA85" s="46">
        <v>1</v>
      </c>
    </row>
    <row r="86" spans="1:27" s="25" customFormat="1" ht="15.75" customHeight="1" x14ac:dyDescent="0.15">
      <c r="A86" s="24"/>
      <c r="B86" s="64" t="s">
        <v>103</v>
      </c>
      <c r="C86" s="64"/>
      <c r="D86" s="24"/>
      <c r="E86" s="25" t="s">
        <v>25</v>
      </c>
      <c r="F86" s="24"/>
      <c r="G86" s="61">
        <f t="shared" si="18"/>
        <v>1672</v>
      </c>
      <c r="H86" s="46">
        <v>11</v>
      </c>
      <c r="I86" s="46">
        <v>1373</v>
      </c>
      <c r="J86" s="46">
        <v>131</v>
      </c>
      <c r="K86" s="46">
        <v>20</v>
      </c>
      <c r="L86" s="46">
        <v>0</v>
      </c>
      <c r="M86" s="46">
        <v>1</v>
      </c>
      <c r="N86" s="46">
        <v>0</v>
      </c>
      <c r="O86" s="46">
        <v>0</v>
      </c>
      <c r="P86" s="46">
        <v>0</v>
      </c>
      <c r="Q86" s="46">
        <v>5</v>
      </c>
      <c r="R86" s="46">
        <v>9</v>
      </c>
      <c r="S86" s="46">
        <v>7</v>
      </c>
      <c r="T86" s="46">
        <v>2</v>
      </c>
      <c r="U86" s="46">
        <v>3</v>
      </c>
      <c r="V86" s="46">
        <v>4</v>
      </c>
      <c r="W86" s="46">
        <v>18</v>
      </c>
      <c r="X86" s="46">
        <v>0</v>
      </c>
      <c r="Y86" s="46">
        <v>0</v>
      </c>
      <c r="Z86" s="46">
        <v>0</v>
      </c>
      <c r="AA86" s="46">
        <v>88</v>
      </c>
    </row>
    <row r="87" spans="1:27" s="25" customFormat="1" ht="15.75" customHeight="1" x14ac:dyDescent="0.15">
      <c r="A87" s="24"/>
      <c r="B87" s="64"/>
      <c r="C87" s="64"/>
      <c r="D87" s="24"/>
      <c r="E87" s="25" t="s">
        <v>26</v>
      </c>
      <c r="F87" s="24"/>
      <c r="G87" s="61">
        <f t="shared" si="18"/>
        <v>135</v>
      </c>
      <c r="H87" s="46">
        <v>55</v>
      </c>
      <c r="I87" s="46">
        <v>71</v>
      </c>
      <c r="J87" s="46">
        <v>0</v>
      </c>
      <c r="K87" s="46">
        <v>0</v>
      </c>
      <c r="L87" s="46">
        <v>1</v>
      </c>
      <c r="M87" s="46">
        <v>0</v>
      </c>
      <c r="N87" s="46">
        <v>0</v>
      </c>
      <c r="O87" s="46">
        <v>0</v>
      </c>
      <c r="P87" s="46">
        <v>1</v>
      </c>
      <c r="Q87" s="46">
        <v>0</v>
      </c>
      <c r="R87" s="46">
        <v>4</v>
      </c>
      <c r="S87" s="46">
        <v>0</v>
      </c>
      <c r="T87" s="46">
        <v>0</v>
      </c>
      <c r="U87" s="46">
        <v>0</v>
      </c>
      <c r="V87" s="46">
        <v>0</v>
      </c>
      <c r="W87" s="46">
        <v>0</v>
      </c>
      <c r="X87" s="46">
        <v>0</v>
      </c>
      <c r="Y87" s="46">
        <v>0</v>
      </c>
      <c r="Z87" s="46">
        <v>0</v>
      </c>
      <c r="AA87" s="46">
        <v>3</v>
      </c>
    </row>
    <row r="88" spans="1:27" s="24" customFormat="1" ht="15.75" customHeight="1" x14ac:dyDescent="0.15">
      <c r="B88" s="64" t="s">
        <v>114</v>
      </c>
      <c r="C88" s="64"/>
      <c r="E88" s="25" t="s">
        <v>25</v>
      </c>
      <c r="G88" s="61">
        <f>SUM(H88:AA88)</f>
        <v>492</v>
      </c>
      <c r="H88" s="46">
        <v>466</v>
      </c>
      <c r="I88" s="46">
        <v>3</v>
      </c>
      <c r="J88" s="46">
        <v>0</v>
      </c>
      <c r="K88" s="46">
        <v>0</v>
      </c>
      <c r="L88" s="46">
        <v>6</v>
      </c>
      <c r="M88" s="46">
        <v>1</v>
      </c>
      <c r="N88" s="46">
        <v>0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>
        <v>0</v>
      </c>
      <c r="V88" s="46">
        <v>0</v>
      </c>
      <c r="W88" s="46">
        <v>0</v>
      </c>
      <c r="X88" s="46">
        <v>0</v>
      </c>
      <c r="Y88" s="46">
        <v>0</v>
      </c>
      <c r="Z88" s="46">
        <v>0</v>
      </c>
      <c r="AA88" s="46">
        <v>16</v>
      </c>
    </row>
    <row r="89" spans="1:27" s="24" customFormat="1" ht="15.75" customHeight="1" x14ac:dyDescent="0.15">
      <c r="B89" s="64"/>
      <c r="C89" s="64"/>
      <c r="E89" s="25" t="s">
        <v>26</v>
      </c>
      <c r="G89" s="61">
        <f>SUM(H89:AA89)</f>
        <v>5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>
        <v>0</v>
      </c>
      <c r="V89" s="46">
        <v>0</v>
      </c>
      <c r="W89" s="46">
        <v>0</v>
      </c>
      <c r="X89" s="46">
        <v>0</v>
      </c>
      <c r="Y89" s="46">
        <v>0</v>
      </c>
      <c r="Z89" s="46">
        <v>0</v>
      </c>
      <c r="AA89" s="46">
        <v>5</v>
      </c>
    </row>
    <row r="90" spans="1:27" s="24" customFormat="1" ht="15.75" customHeight="1" x14ac:dyDescent="0.15">
      <c r="B90" s="76" t="s">
        <v>122</v>
      </c>
      <c r="C90" s="77"/>
      <c r="E90" s="25" t="s">
        <v>25</v>
      </c>
      <c r="G90" s="61">
        <f t="shared" si="18"/>
        <v>204</v>
      </c>
      <c r="H90" s="46">
        <v>77</v>
      </c>
      <c r="I90" s="46">
        <v>0</v>
      </c>
      <c r="J90" s="46">
        <v>0</v>
      </c>
      <c r="K90" s="46">
        <v>0</v>
      </c>
      <c r="L90" s="46">
        <v>0</v>
      </c>
      <c r="M90" s="46">
        <v>0</v>
      </c>
      <c r="N90" s="46">
        <v>0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>
        <v>0</v>
      </c>
      <c r="V90" s="46">
        <v>0</v>
      </c>
      <c r="W90" s="46">
        <v>0</v>
      </c>
      <c r="X90" s="46">
        <v>0</v>
      </c>
      <c r="Y90" s="46">
        <v>0</v>
      </c>
      <c r="Z90" s="46">
        <v>0</v>
      </c>
      <c r="AA90" s="46">
        <v>127</v>
      </c>
    </row>
    <row r="91" spans="1:27" s="24" customFormat="1" ht="15.75" customHeight="1" x14ac:dyDescent="0.15">
      <c r="B91" s="77"/>
      <c r="C91" s="77"/>
      <c r="E91" s="25" t="s">
        <v>26</v>
      </c>
      <c r="G91" s="61">
        <f t="shared" si="18"/>
        <v>11</v>
      </c>
      <c r="H91" s="46">
        <v>2</v>
      </c>
      <c r="I91" s="46">
        <v>1</v>
      </c>
      <c r="J91" s="46">
        <v>0</v>
      </c>
      <c r="K91" s="46">
        <v>0</v>
      </c>
      <c r="L91" s="46">
        <v>0</v>
      </c>
      <c r="M91" s="46">
        <v>0</v>
      </c>
      <c r="N91" s="46">
        <v>0</v>
      </c>
      <c r="O91" s="46">
        <v>0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46">
        <v>0</v>
      </c>
      <c r="Z91" s="46">
        <v>0</v>
      </c>
      <c r="AA91" s="46">
        <v>8</v>
      </c>
    </row>
    <row r="92" spans="1:27" s="52" customFormat="1" ht="15.75" customHeight="1" x14ac:dyDescent="0.15">
      <c r="A92" s="24"/>
      <c r="B92" s="48"/>
      <c r="C92" s="48"/>
      <c r="E92" s="53"/>
      <c r="G92" s="62"/>
      <c r="H92" s="45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</row>
    <row r="93" spans="1:27" s="52" customFormat="1" ht="15.75" customHeight="1" x14ac:dyDescent="0.15">
      <c r="A93" s="22"/>
      <c r="B93" s="63" t="s">
        <v>65</v>
      </c>
      <c r="C93" s="63"/>
      <c r="D93" s="49"/>
      <c r="E93" s="50" t="s">
        <v>25</v>
      </c>
      <c r="F93" s="49"/>
      <c r="G93" s="59">
        <f>SUMIF($E95:$E114,$E96,G95:G115)+SUMIF($E95:$E114,$E106,G95:G114)</f>
        <v>6154</v>
      </c>
      <c r="H93" s="51">
        <f t="shared" ref="H93:AA93" si="19">SUM(H96,H98,H101,H99,H103,H104,H106,H108,H110,H112,H114)</f>
        <v>1677</v>
      </c>
      <c r="I93" s="51">
        <f t="shared" si="19"/>
        <v>3111</v>
      </c>
      <c r="J93" s="51">
        <f t="shared" si="19"/>
        <v>223</v>
      </c>
      <c r="K93" s="51">
        <f t="shared" si="19"/>
        <v>24</v>
      </c>
      <c r="L93" s="51">
        <f t="shared" si="19"/>
        <v>18</v>
      </c>
      <c r="M93" s="51">
        <f t="shared" si="19"/>
        <v>1</v>
      </c>
      <c r="N93" s="51">
        <f t="shared" si="19"/>
        <v>0</v>
      </c>
      <c r="O93" s="51">
        <f t="shared" si="19"/>
        <v>0</v>
      </c>
      <c r="P93" s="51">
        <f t="shared" si="19"/>
        <v>33</v>
      </c>
      <c r="Q93" s="51">
        <f t="shared" si="19"/>
        <v>118</v>
      </c>
      <c r="R93" s="51">
        <f t="shared" si="19"/>
        <v>157</v>
      </c>
      <c r="S93" s="51">
        <f t="shared" si="19"/>
        <v>129</v>
      </c>
      <c r="T93" s="51">
        <f t="shared" si="19"/>
        <v>0</v>
      </c>
      <c r="U93" s="51">
        <f t="shared" si="19"/>
        <v>6</v>
      </c>
      <c r="V93" s="51">
        <f t="shared" si="19"/>
        <v>15</v>
      </c>
      <c r="W93" s="51">
        <f t="shared" si="19"/>
        <v>27</v>
      </c>
      <c r="X93" s="51">
        <f t="shared" si="19"/>
        <v>0</v>
      </c>
      <c r="Y93" s="51">
        <f t="shared" si="19"/>
        <v>0</v>
      </c>
      <c r="Z93" s="51">
        <f t="shared" si="19"/>
        <v>0</v>
      </c>
      <c r="AA93" s="51">
        <f t="shared" si="19"/>
        <v>615</v>
      </c>
    </row>
    <row r="94" spans="1:27" s="52" customFormat="1" ht="15.75" customHeight="1" x14ac:dyDescent="0.15">
      <c r="A94" s="22"/>
      <c r="B94" s="63"/>
      <c r="C94" s="63"/>
      <c r="D94" s="49"/>
      <c r="E94" s="50" t="s">
        <v>26</v>
      </c>
      <c r="F94" s="49"/>
      <c r="G94" s="59">
        <f>SUMIF($E96:$E115,$E97,G96:G116)+SUMIF($E96:$E115,$E107,G96:G115)</f>
        <v>615</v>
      </c>
      <c r="H94" s="51">
        <f>SUM(H97,H100,H102,H105,H107,H109,H111,H113,H115)</f>
        <v>189</v>
      </c>
      <c r="I94" s="51">
        <f t="shared" ref="I94:AA94" si="20">SUM(I97,I100,I102,I105,I107,I109,I111,I113,I115)</f>
        <v>279</v>
      </c>
      <c r="J94" s="51">
        <f t="shared" si="20"/>
        <v>40</v>
      </c>
      <c r="K94" s="51">
        <f t="shared" si="20"/>
        <v>5</v>
      </c>
      <c r="L94" s="51">
        <f t="shared" si="20"/>
        <v>1</v>
      </c>
      <c r="M94" s="51">
        <f t="shared" si="20"/>
        <v>0</v>
      </c>
      <c r="N94" s="51">
        <f t="shared" si="20"/>
        <v>0</v>
      </c>
      <c r="O94" s="51">
        <f t="shared" si="20"/>
        <v>0</v>
      </c>
      <c r="P94" s="51">
        <f t="shared" si="20"/>
        <v>29</v>
      </c>
      <c r="Q94" s="51">
        <f t="shared" si="20"/>
        <v>9</v>
      </c>
      <c r="R94" s="51">
        <f t="shared" si="20"/>
        <v>15</v>
      </c>
      <c r="S94" s="51">
        <f t="shared" si="20"/>
        <v>0</v>
      </c>
      <c r="T94" s="51">
        <f t="shared" si="20"/>
        <v>2</v>
      </c>
      <c r="U94" s="51">
        <f t="shared" si="20"/>
        <v>5</v>
      </c>
      <c r="V94" s="51">
        <f t="shared" si="20"/>
        <v>2</v>
      </c>
      <c r="W94" s="51">
        <f t="shared" si="20"/>
        <v>2</v>
      </c>
      <c r="X94" s="51">
        <f t="shared" si="20"/>
        <v>0</v>
      </c>
      <c r="Y94" s="51">
        <f t="shared" si="20"/>
        <v>0</v>
      </c>
      <c r="Z94" s="51">
        <f t="shared" si="20"/>
        <v>0</v>
      </c>
      <c r="AA94" s="51">
        <f t="shared" si="20"/>
        <v>37</v>
      </c>
    </row>
    <row r="95" spans="1:27" s="52" customFormat="1" ht="15.75" customHeight="1" x14ac:dyDescent="0.15">
      <c r="A95" s="22"/>
      <c r="B95" s="47"/>
      <c r="C95" s="47"/>
      <c r="E95" s="53"/>
      <c r="G95" s="62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</row>
    <row r="96" spans="1:27" s="24" customFormat="1" ht="15.75" customHeight="1" x14ac:dyDescent="0.15">
      <c r="B96" s="64" t="s">
        <v>66</v>
      </c>
      <c r="C96" s="64"/>
      <c r="E96" s="25" t="s">
        <v>25</v>
      </c>
      <c r="G96" s="61">
        <f t="shared" ref="G96:G115" si="21">SUM(H96:AA96)</f>
        <v>445</v>
      </c>
      <c r="H96" s="46">
        <v>421</v>
      </c>
      <c r="I96" s="46">
        <v>0</v>
      </c>
      <c r="J96" s="46">
        <v>0</v>
      </c>
      <c r="K96" s="46">
        <v>0</v>
      </c>
      <c r="L96" s="46">
        <v>0</v>
      </c>
      <c r="M96" s="46">
        <v>0</v>
      </c>
      <c r="N96" s="46">
        <v>0</v>
      </c>
      <c r="O96" s="46">
        <v>0</v>
      </c>
      <c r="P96" s="46">
        <v>2</v>
      </c>
      <c r="Q96" s="46">
        <v>0</v>
      </c>
      <c r="R96" s="46">
        <v>0</v>
      </c>
      <c r="S96" s="46">
        <v>0</v>
      </c>
      <c r="T96" s="46">
        <v>0</v>
      </c>
      <c r="U96" s="46">
        <v>0</v>
      </c>
      <c r="V96" s="46">
        <v>0</v>
      </c>
      <c r="W96" s="46">
        <v>0</v>
      </c>
      <c r="X96" s="46">
        <v>0</v>
      </c>
      <c r="Y96" s="46">
        <v>0</v>
      </c>
      <c r="Z96" s="46">
        <v>0</v>
      </c>
      <c r="AA96" s="46">
        <v>22</v>
      </c>
    </row>
    <row r="97" spans="1:27" s="24" customFormat="1" ht="15.75" customHeight="1" x14ac:dyDescent="0.15">
      <c r="B97" s="64"/>
      <c r="C97" s="64"/>
      <c r="E97" s="25" t="s">
        <v>26</v>
      </c>
      <c r="G97" s="61">
        <f t="shared" si="21"/>
        <v>2</v>
      </c>
      <c r="H97" s="46">
        <v>0</v>
      </c>
      <c r="I97" s="46">
        <v>0</v>
      </c>
      <c r="J97" s="46">
        <v>0</v>
      </c>
      <c r="K97" s="46">
        <v>0</v>
      </c>
      <c r="L97" s="46">
        <v>0</v>
      </c>
      <c r="M97" s="46">
        <v>0</v>
      </c>
      <c r="N97" s="46">
        <v>0</v>
      </c>
      <c r="O97" s="46">
        <v>0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>
        <v>0</v>
      </c>
      <c r="V97" s="46">
        <v>0</v>
      </c>
      <c r="W97" s="46">
        <v>0</v>
      </c>
      <c r="X97" s="46">
        <v>0</v>
      </c>
      <c r="Y97" s="46">
        <v>0</v>
      </c>
      <c r="Z97" s="46">
        <v>0</v>
      </c>
      <c r="AA97" s="46">
        <v>2</v>
      </c>
    </row>
    <row r="98" spans="1:27" s="24" customFormat="1" ht="15.75" customHeight="1" x14ac:dyDescent="0.15">
      <c r="B98" s="64" t="s">
        <v>67</v>
      </c>
      <c r="C98" s="64"/>
      <c r="E98" s="25" t="s">
        <v>94</v>
      </c>
      <c r="G98" s="61">
        <f t="shared" si="21"/>
        <v>1019</v>
      </c>
      <c r="H98" s="46">
        <v>0</v>
      </c>
      <c r="I98" s="46">
        <v>952</v>
      </c>
      <c r="J98" s="46">
        <v>34</v>
      </c>
      <c r="K98" s="46">
        <v>9</v>
      </c>
      <c r="L98" s="46">
        <v>0</v>
      </c>
      <c r="M98" s="46">
        <v>0</v>
      </c>
      <c r="N98" s="46">
        <v>0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>
        <v>0</v>
      </c>
      <c r="V98" s="46">
        <v>0</v>
      </c>
      <c r="W98" s="46">
        <v>1</v>
      </c>
      <c r="X98" s="46">
        <v>0</v>
      </c>
      <c r="Y98" s="46">
        <v>0</v>
      </c>
      <c r="Z98" s="46">
        <v>0</v>
      </c>
      <c r="AA98" s="46">
        <v>23</v>
      </c>
    </row>
    <row r="99" spans="1:27" s="24" customFormat="1" ht="15.75" customHeight="1" x14ac:dyDescent="0.15">
      <c r="B99" s="65" t="s">
        <v>68</v>
      </c>
      <c r="C99" s="65"/>
      <c r="E99" s="25" t="s">
        <v>25</v>
      </c>
      <c r="G99" s="61">
        <f t="shared" si="21"/>
        <v>1584</v>
      </c>
      <c r="H99" s="46">
        <v>3</v>
      </c>
      <c r="I99" s="46">
        <v>1093</v>
      </c>
      <c r="J99" s="46">
        <v>153</v>
      </c>
      <c r="K99" s="46">
        <v>3</v>
      </c>
      <c r="L99" s="46">
        <v>0</v>
      </c>
      <c r="M99" s="46">
        <v>0</v>
      </c>
      <c r="N99" s="46">
        <v>0</v>
      </c>
      <c r="O99" s="46">
        <v>0</v>
      </c>
      <c r="P99" s="46">
        <v>28</v>
      </c>
      <c r="Q99" s="46">
        <v>6</v>
      </c>
      <c r="R99" s="46">
        <v>1</v>
      </c>
      <c r="S99" s="46">
        <v>1</v>
      </c>
      <c r="T99" s="46">
        <v>0</v>
      </c>
      <c r="U99" s="46">
        <v>0</v>
      </c>
      <c r="V99" s="46">
        <v>1</v>
      </c>
      <c r="W99" s="46">
        <v>1</v>
      </c>
      <c r="X99" s="46">
        <v>0</v>
      </c>
      <c r="Y99" s="46">
        <v>0</v>
      </c>
      <c r="Z99" s="46">
        <v>0</v>
      </c>
      <c r="AA99" s="46">
        <v>294</v>
      </c>
    </row>
    <row r="100" spans="1:27" s="24" customFormat="1" ht="15.75" customHeight="1" x14ac:dyDescent="0.15">
      <c r="B100" s="65"/>
      <c r="C100" s="65"/>
      <c r="E100" s="25" t="s">
        <v>26</v>
      </c>
      <c r="G100" s="61">
        <f t="shared" si="21"/>
        <v>4</v>
      </c>
      <c r="H100" s="46">
        <v>0</v>
      </c>
      <c r="I100" s="46">
        <v>0</v>
      </c>
      <c r="J100" s="46">
        <v>0</v>
      </c>
      <c r="K100" s="46">
        <v>0</v>
      </c>
      <c r="L100" s="46">
        <v>0</v>
      </c>
      <c r="M100" s="46">
        <v>0</v>
      </c>
      <c r="N100" s="46">
        <v>0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>
        <v>0</v>
      </c>
      <c r="V100" s="46">
        <v>0</v>
      </c>
      <c r="W100" s="46">
        <v>0</v>
      </c>
      <c r="X100" s="46">
        <v>0</v>
      </c>
      <c r="Y100" s="46">
        <v>0</v>
      </c>
      <c r="Z100" s="46">
        <v>0</v>
      </c>
      <c r="AA100" s="46">
        <v>4</v>
      </c>
    </row>
    <row r="101" spans="1:27" s="24" customFormat="1" ht="15.75" customHeight="1" x14ac:dyDescent="0.15">
      <c r="B101" s="65" t="s">
        <v>68</v>
      </c>
      <c r="C101" s="67" t="s">
        <v>48</v>
      </c>
      <c r="E101" s="25" t="s">
        <v>25</v>
      </c>
      <c r="G101" s="61">
        <f t="shared" si="21"/>
        <v>85</v>
      </c>
      <c r="H101" s="46">
        <v>39</v>
      </c>
      <c r="I101" s="46">
        <v>0</v>
      </c>
      <c r="J101" s="46">
        <v>0</v>
      </c>
      <c r="K101" s="46">
        <v>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>
        <v>6</v>
      </c>
      <c r="V101" s="46">
        <v>14</v>
      </c>
      <c r="W101" s="46">
        <v>23</v>
      </c>
      <c r="X101" s="46">
        <v>0</v>
      </c>
      <c r="Y101" s="46">
        <v>0</v>
      </c>
      <c r="Z101" s="46">
        <v>0</v>
      </c>
      <c r="AA101" s="46">
        <v>3</v>
      </c>
    </row>
    <row r="102" spans="1:27" s="24" customFormat="1" ht="15.75" customHeight="1" x14ac:dyDescent="0.15">
      <c r="B102" s="65"/>
      <c r="C102" s="67"/>
      <c r="E102" s="25" t="s">
        <v>26</v>
      </c>
      <c r="G102" s="61">
        <f t="shared" si="21"/>
        <v>13</v>
      </c>
      <c r="H102" s="46">
        <v>2</v>
      </c>
      <c r="I102" s="46">
        <v>0</v>
      </c>
      <c r="J102" s="46">
        <v>0</v>
      </c>
      <c r="K102" s="46">
        <v>0</v>
      </c>
      <c r="L102" s="46">
        <v>0</v>
      </c>
      <c r="M102" s="46">
        <v>0</v>
      </c>
      <c r="N102" s="46">
        <v>0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2</v>
      </c>
      <c r="U102" s="46">
        <v>5</v>
      </c>
      <c r="V102" s="46">
        <v>2</v>
      </c>
      <c r="W102" s="46">
        <v>2</v>
      </c>
      <c r="X102" s="46">
        <v>0</v>
      </c>
      <c r="Y102" s="46">
        <v>0</v>
      </c>
      <c r="Z102" s="46">
        <v>0</v>
      </c>
      <c r="AA102" s="46">
        <v>0</v>
      </c>
    </row>
    <row r="103" spans="1:27" s="24" customFormat="1" ht="15.75" customHeight="1" x14ac:dyDescent="0.15">
      <c r="B103" s="64" t="s">
        <v>115</v>
      </c>
      <c r="C103" s="64"/>
      <c r="E103" s="25" t="s">
        <v>94</v>
      </c>
      <c r="G103" s="61">
        <f t="shared" si="21"/>
        <v>1200</v>
      </c>
      <c r="H103" s="46">
        <v>3</v>
      </c>
      <c r="I103" s="46">
        <v>1012</v>
      </c>
      <c r="J103" s="46">
        <v>36</v>
      </c>
      <c r="K103" s="46">
        <v>12</v>
      </c>
      <c r="L103" s="46">
        <v>0</v>
      </c>
      <c r="M103" s="46">
        <v>0</v>
      </c>
      <c r="N103" s="46">
        <v>0</v>
      </c>
      <c r="O103" s="46">
        <v>0</v>
      </c>
      <c r="P103" s="46">
        <v>1</v>
      </c>
      <c r="Q103" s="46">
        <v>112</v>
      </c>
      <c r="R103" s="46">
        <v>0</v>
      </c>
      <c r="S103" s="46">
        <v>0</v>
      </c>
      <c r="T103" s="46">
        <v>0</v>
      </c>
      <c r="U103" s="46">
        <v>0</v>
      </c>
      <c r="V103" s="46">
        <v>0</v>
      </c>
      <c r="W103" s="46">
        <v>2</v>
      </c>
      <c r="X103" s="46">
        <v>0</v>
      </c>
      <c r="Y103" s="46">
        <v>0</v>
      </c>
      <c r="Z103" s="46">
        <v>0</v>
      </c>
      <c r="AA103" s="46">
        <v>22</v>
      </c>
    </row>
    <row r="104" spans="1:27" s="24" customFormat="1" ht="15.75" customHeight="1" x14ac:dyDescent="0.15">
      <c r="B104" s="64" t="s">
        <v>69</v>
      </c>
      <c r="C104" s="64"/>
      <c r="E104" s="25" t="s">
        <v>25</v>
      </c>
      <c r="G104" s="61">
        <f t="shared" si="21"/>
        <v>767</v>
      </c>
      <c r="H104" s="46">
        <v>564</v>
      </c>
      <c r="I104" s="46">
        <v>1</v>
      </c>
      <c r="J104" s="46">
        <v>0</v>
      </c>
      <c r="K104" s="46">
        <v>0</v>
      </c>
      <c r="L104" s="46">
        <v>18</v>
      </c>
      <c r="M104" s="46">
        <v>1</v>
      </c>
      <c r="N104" s="46">
        <v>0</v>
      </c>
      <c r="O104" s="46">
        <v>0</v>
      </c>
      <c r="P104" s="46">
        <v>2</v>
      </c>
      <c r="Q104" s="46">
        <v>0</v>
      </c>
      <c r="R104" s="46">
        <v>156</v>
      </c>
      <c r="S104" s="46">
        <v>0</v>
      </c>
      <c r="T104" s="46">
        <v>0</v>
      </c>
      <c r="U104" s="46">
        <v>0</v>
      </c>
      <c r="V104" s="46">
        <v>0</v>
      </c>
      <c r="W104" s="46">
        <v>0</v>
      </c>
      <c r="X104" s="46">
        <v>0</v>
      </c>
      <c r="Y104" s="46">
        <v>0</v>
      </c>
      <c r="Z104" s="46">
        <v>0</v>
      </c>
      <c r="AA104" s="46">
        <v>25</v>
      </c>
    </row>
    <row r="105" spans="1:27" s="24" customFormat="1" ht="15.75" customHeight="1" x14ac:dyDescent="0.15">
      <c r="B105" s="64"/>
      <c r="C105" s="64"/>
      <c r="E105" s="25" t="s">
        <v>26</v>
      </c>
      <c r="G105" s="61">
        <f t="shared" si="21"/>
        <v>163</v>
      </c>
      <c r="H105" s="46">
        <v>64</v>
      </c>
      <c r="I105" s="46">
        <v>82</v>
      </c>
      <c r="J105" s="46">
        <v>0</v>
      </c>
      <c r="K105" s="46">
        <v>0</v>
      </c>
      <c r="L105" s="46">
        <v>1</v>
      </c>
      <c r="M105" s="46">
        <v>0</v>
      </c>
      <c r="N105" s="46">
        <v>0</v>
      </c>
      <c r="O105" s="46">
        <v>0</v>
      </c>
      <c r="P105" s="46">
        <v>6</v>
      </c>
      <c r="Q105" s="46">
        <v>0</v>
      </c>
      <c r="R105" s="46">
        <v>4</v>
      </c>
      <c r="S105" s="46">
        <v>0</v>
      </c>
      <c r="T105" s="46">
        <v>0</v>
      </c>
      <c r="U105" s="46">
        <v>0</v>
      </c>
      <c r="V105" s="46">
        <v>0</v>
      </c>
      <c r="W105" s="46">
        <v>0</v>
      </c>
      <c r="X105" s="46">
        <v>0</v>
      </c>
      <c r="Y105" s="46">
        <v>0</v>
      </c>
      <c r="Z105" s="46">
        <v>0</v>
      </c>
      <c r="AA105" s="46">
        <v>6</v>
      </c>
    </row>
    <row r="106" spans="1:27" s="24" customFormat="1" ht="15.75" customHeight="1" x14ac:dyDescent="0.15">
      <c r="B106" s="26" t="s">
        <v>70</v>
      </c>
      <c r="C106" s="44" t="s">
        <v>44</v>
      </c>
      <c r="E106" s="25" t="s">
        <v>94</v>
      </c>
      <c r="G106" s="61">
        <f t="shared" si="21"/>
        <v>471</v>
      </c>
      <c r="H106" s="46">
        <v>455</v>
      </c>
      <c r="I106" s="46">
        <v>0</v>
      </c>
      <c r="J106" s="46">
        <v>0</v>
      </c>
      <c r="K106" s="46">
        <v>0</v>
      </c>
      <c r="L106" s="46">
        <v>0</v>
      </c>
      <c r="M106" s="46">
        <v>0</v>
      </c>
      <c r="N106" s="46">
        <v>0</v>
      </c>
      <c r="O106" s="46">
        <v>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46">
        <v>0</v>
      </c>
      <c r="Z106" s="46">
        <v>0</v>
      </c>
      <c r="AA106" s="46">
        <v>16</v>
      </c>
    </row>
    <row r="107" spans="1:27" s="24" customFormat="1" ht="15.75" customHeight="1" x14ac:dyDescent="0.15">
      <c r="B107" s="64" t="s">
        <v>71</v>
      </c>
      <c r="C107" s="64"/>
      <c r="E107" s="25" t="s">
        <v>95</v>
      </c>
      <c r="G107" s="61">
        <f t="shared" si="21"/>
        <v>401</v>
      </c>
      <c r="H107" s="46">
        <v>118</v>
      </c>
      <c r="I107" s="46">
        <v>196</v>
      </c>
      <c r="J107" s="46">
        <v>40</v>
      </c>
      <c r="K107" s="46">
        <v>5</v>
      </c>
      <c r="L107" s="46">
        <v>0</v>
      </c>
      <c r="M107" s="46">
        <v>0</v>
      </c>
      <c r="N107" s="46">
        <v>0</v>
      </c>
      <c r="O107" s="46">
        <v>0</v>
      </c>
      <c r="P107" s="46">
        <v>23</v>
      </c>
      <c r="Q107" s="46">
        <v>9</v>
      </c>
      <c r="R107" s="46">
        <v>9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46">
        <v>0</v>
      </c>
      <c r="Z107" s="46">
        <v>0</v>
      </c>
      <c r="AA107" s="46">
        <v>1</v>
      </c>
    </row>
    <row r="108" spans="1:27" s="25" customFormat="1" ht="15.75" customHeight="1" x14ac:dyDescent="0.15">
      <c r="A108" s="24"/>
      <c r="B108" s="64" t="s">
        <v>107</v>
      </c>
      <c r="C108" s="64"/>
      <c r="D108" s="24"/>
      <c r="E108" s="25" t="s">
        <v>108</v>
      </c>
      <c r="F108" s="24"/>
      <c r="G108" s="61">
        <f t="shared" si="21"/>
        <v>189</v>
      </c>
      <c r="H108" s="46">
        <v>0</v>
      </c>
      <c r="I108" s="46">
        <v>49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127</v>
      </c>
      <c r="T108" s="46">
        <v>0</v>
      </c>
      <c r="U108" s="46">
        <v>0</v>
      </c>
      <c r="V108" s="46">
        <v>0</v>
      </c>
      <c r="W108" s="46">
        <v>0</v>
      </c>
      <c r="X108" s="46">
        <v>0</v>
      </c>
      <c r="Y108" s="46">
        <v>0</v>
      </c>
      <c r="Z108" s="46">
        <v>0</v>
      </c>
      <c r="AA108" s="46">
        <v>13</v>
      </c>
    </row>
    <row r="109" spans="1:27" s="25" customFormat="1" ht="15.75" customHeight="1" x14ac:dyDescent="0.15">
      <c r="A109" s="24"/>
      <c r="B109" s="64"/>
      <c r="C109" s="64"/>
      <c r="D109" s="24"/>
      <c r="E109" s="25" t="s">
        <v>97</v>
      </c>
      <c r="F109" s="24"/>
      <c r="G109" s="61">
        <f t="shared" si="21"/>
        <v>1</v>
      </c>
      <c r="H109" s="46">
        <v>0</v>
      </c>
      <c r="I109" s="46">
        <v>0</v>
      </c>
      <c r="J109" s="46">
        <v>0</v>
      </c>
      <c r="K109" s="46">
        <v>0</v>
      </c>
      <c r="L109" s="46">
        <v>0</v>
      </c>
      <c r="M109" s="46">
        <v>0</v>
      </c>
      <c r="N109" s="46">
        <v>0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46">
        <v>0</v>
      </c>
      <c r="Z109" s="46">
        <v>0</v>
      </c>
      <c r="AA109" s="46">
        <v>1</v>
      </c>
    </row>
    <row r="110" spans="1:27" s="24" customFormat="1" ht="15.75" customHeight="1" x14ac:dyDescent="0.15">
      <c r="B110" s="64" t="s">
        <v>72</v>
      </c>
      <c r="C110" s="64"/>
      <c r="E110" s="25" t="s">
        <v>25</v>
      </c>
      <c r="G110" s="61">
        <f t="shared" si="21"/>
        <v>102</v>
      </c>
      <c r="H110" s="46">
        <v>56</v>
      </c>
      <c r="I110" s="46">
        <v>2</v>
      </c>
      <c r="J110" s="46">
        <v>0</v>
      </c>
      <c r="K110" s="46">
        <v>0</v>
      </c>
      <c r="L110" s="46">
        <v>0</v>
      </c>
      <c r="M110" s="46">
        <v>0</v>
      </c>
      <c r="N110" s="46">
        <v>0</v>
      </c>
      <c r="O110" s="46">
        <v>0</v>
      </c>
      <c r="P110" s="46">
        <v>0</v>
      </c>
      <c r="Q110" s="46">
        <v>0</v>
      </c>
      <c r="R110" s="46">
        <v>0</v>
      </c>
      <c r="S110" s="46">
        <v>1</v>
      </c>
      <c r="T110" s="46">
        <v>0</v>
      </c>
      <c r="U110" s="46">
        <v>0</v>
      </c>
      <c r="V110" s="46">
        <v>0</v>
      </c>
      <c r="W110" s="46">
        <v>0</v>
      </c>
      <c r="X110" s="46">
        <v>0</v>
      </c>
      <c r="Y110" s="46">
        <v>0</v>
      </c>
      <c r="Z110" s="46">
        <v>0</v>
      </c>
      <c r="AA110" s="46">
        <v>43</v>
      </c>
    </row>
    <row r="111" spans="1:27" s="24" customFormat="1" ht="15.75" customHeight="1" x14ac:dyDescent="0.15">
      <c r="B111" s="64"/>
      <c r="C111" s="64"/>
      <c r="E111" s="25" t="s">
        <v>26</v>
      </c>
      <c r="G111" s="61">
        <f t="shared" si="21"/>
        <v>7</v>
      </c>
      <c r="H111" s="46">
        <v>2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>
        <v>0</v>
      </c>
      <c r="V111" s="46">
        <v>0</v>
      </c>
      <c r="W111" s="46">
        <v>0</v>
      </c>
      <c r="X111" s="46">
        <v>0</v>
      </c>
      <c r="Y111" s="46">
        <v>0</v>
      </c>
      <c r="Z111" s="46">
        <v>0</v>
      </c>
      <c r="AA111" s="46">
        <v>5</v>
      </c>
    </row>
    <row r="112" spans="1:27" s="24" customFormat="1" ht="15.75" customHeight="1" x14ac:dyDescent="0.15">
      <c r="B112" s="64" t="s">
        <v>73</v>
      </c>
      <c r="C112" s="64"/>
      <c r="E112" s="25" t="s">
        <v>25</v>
      </c>
      <c r="G112" s="61">
        <f t="shared" si="21"/>
        <v>217</v>
      </c>
      <c r="H112" s="46">
        <v>95</v>
      </c>
      <c r="I112" s="46">
        <v>0</v>
      </c>
      <c r="J112" s="46">
        <v>0</v>
      </c>
      <c r="K112" s="46">
        <v>0</v>
      </c>
      <c r="L112" s="46">
        <v>0</v>
      </c>
      <c r="M112" s="46">
        <v>0</v>
      </c>
      <c r="N112" s="46">
        <v>0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>
        <v>0</v>
      </c>
      <c r="V112" s="46">
        <v>0</v>
      </c>
      <c r="W112" s="46">
        <v>0</v>
      </c>
      <c r="X112" s="46">
        <v>0</v>
      </c>
      <c r="Y112" s="46">
        <v>0</v>
      </c>
      <c r="Z112" s="46">
        <v>0</v>
      </c>
      <c r="AA112" s="46">
        <v>122</v>
      </c>
    </row>
    <row r="113" spans="1:27" s="24" customFormat="1" ht="15.75" customHeight="1" x14ac:dyDescent="0.15">
      <c r="B113" s="64"/>
      <c r="C113" s="64"/>
      <c r="E113" s="25" t="s">
        <v>26</v>
      </c>
      <c r="G113" s="61">
        <f t="shared" si="21"/>
        <v>19</v>
      </c>
      <c r="H113" s="46">
        <v>3</v>
      </c>
      <c r="I113" s="46">
        <v>0</v>
      </c>
      <c r="J113" s="46">
        <v>0</v>
      </c>
      <c r="K113" s="46">
        <v>0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2</v>
      </c>
      <c r="S113" s="46">
        <v>0</v>
      </c>
      <c r="T113" s="46">
        <v>0</v>
      </c>
      <c r="U113" s="46">
        <v>0</v>
      </c>
      <c r="V113" s="46">
        <v>0</v>
      </c>
      <c r="W113" s="46">
        <v>0</v>
      </c>
      <c r="X113" s="46">
        <v>0</v>
      </c>
      <c r="Y113" s="46">
        <v>0</v>
      </c>
      <c r="Z113" s="46">
        <v>0</v>
      </c>
      <c r="AA113" s="46">
        <v>14</v>
      </c>
    </row>
    <row r="114" spans="1:27" s="24" customFormat="1" ht="15.75" customHeight="1" x14ac:dyDescent="0.15">
      <c r="B114" s="64" t="s">
        <v>74</v>
      </c>
      <c r="C114" s="64"/>
      <c r="E114" s="25" t="s">
        <v>25</v>
      </c>
      <c r="G114" s="61">
        <f t="shared" si="21"/>
        <v>75</v>
      </c>
      <c r="H114" s="46">
        <v>41</v>
      </c>
      <c r="I114" s="46">
        <v>2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>
        <v>0</v>
      </c>
      <c r="V114" s="46">
        <v>0</v>
      </c>
      <c r="W114" s="46">
        <v>0</v>
      </c>
      <c r="X114" s="46">
        <v>0</v>
      </c>
      <c r="Y114" s="46">
        <v>0</v>
      </c>
      <c r="Z114" s="46">
        <v>0</v>
      </c>
      <c r="AA114" s="46">
        <v>32</v>
      </c>
    </row>
    <row r="115" spans="1:27" s="24" customFormat="1" ht="15.75" customHeight="1" x14ac:dyDescent="0.15">
      <c r="B115" s="64"/>
      <c r="C115" s="64"/>
      <c r="E115" s="25" t="s">
        <v>26</v>
      </c>
      <c r="G115" s="61">
        <f t="shared" si="21"/>
        <v>5</v>
      </c>
      <c r="H115" s="46">
        <v>0</v>
      </c>
      <c r="I115" s="46">
        <v>1</v>
      </c>
      <c r="J115" s="46">
        <v>0</v>
      </c>
      <c r="K115" s="46">
        <v>0</v>
      </c>
      <c r="L115" s="46">
        <v>0</v>
      </c>
      <c r="M115" s="46">
        <v>0</v>
      </c>
      <c r="N115" s="46">
        <v>0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>
        <v>0</v>
      </c>
      <c r="V115" s="46">
        <v>0</v>
      </c>
      <c r="W115" s="46">
        <v>0</v>
      </c>
      <c r="X115" s="46">
        <v>0</v>
      </c>
      <c r="Y115" s="46">
        <v>0</v>
      </c>
      <c r="Z115" s="46">
        <v>0</v>
      </c>
      <c r="AA115" s="46">
        <v>4</v>
      </c>
    </row>
    <row r="116" spans="1:27" s="52" customFormat="1" ht="15.75" customHeight="1" x14ac:dyDescent="0.15">
      <c r="A116" s="24"/>
      <c r="B116" s="54"/>
      <c r="C116" s="54"/>
      <c r="E116" s="53"/>
      <c r="G116" s="62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</row>
    <row r="117" spans="1:27" s="52" customFormat="1" ht="15.75" customHeight="1" x14ac:dyDescent="0.15">
      <c r="A117" s="22"/>
      <c r="B117" s="63" t="s">
        <v>75</v>
      </c>
      <c r="C117" s="63"/>
      <c r="D117" s="49"/>
      <c r="E117" s="50" t="s">
        <v>25</v>
      </c>
      <c r="F117" s="49"/>
      <c r="G117" s="59">
        <f>SUMIF($E119:$E132,$E121,G119:G132)+SUMIF($E119:$E132,$E126,G119:G132)</f>
        <v>3824</v>
      </c>
      <c r="H117" s="51">
        <f t="shared" ref="H117:AA117" si="22">SUM(H120,H121,H123,H126,H124,H127,H130,H132)</f>
        <v>1481</v>
      </c>
      <c r="I117" s="51">
        <f t="shared" si="22"/>
        <v>1298</v>
      </c>
      <c r="J117" s="51">
        <f t="shared" si="22"/>
        <v>22</v>
      </c>
      <c r="K117" s="51">
        <f t="shared" si="22"/>
        <v>1</v>
      </c>
      <c r="L117" s="51">
        <f t="shared" si="22"/>
        <v>3</v>
      </c>
      <c r="M117" s="51">
        <f t="shared" si="22"/>
        <v>0</v>
      </c>
      <c r="N117" s="51">
        <f t="shared" si="22"/>
        <v>0</v>
      </c>
      <c r="O117" s="51">
        <f t="shared" si="22"/>
        <v>0</v>
      </c>
      <c r="P117" s="51">
        <f t="shared" si="22"/>
        <v>452</v>
      </c>
      <c r="Q117" s="51">
        <f t="shared" si="22"/>
        <v>7</v>
      </c>
      <c r="R117" s="51">
        <f t="shared" si="22"/>
        <v>302</v>
      </c>
      <c r="S117" s="51">
        <f t="shared" si="22"/>
        <v>1</v>
      </c>
      <c r="T117" s="51">
        <f t="shared" si="22"/>
        <v>0</v>
      </c>
      <c r="U117" s="51">
        <f t="shared" si="22"/>
        <v>0</v>
      </c>
      <c r="V117" s="51">
        <f t="shared" si="22"/>
        <v>5</v>
      </c>
      <c r="W117" s="51">
        <f t="shared" si="22"/>
        <v>3</v>
      </c>
      <c r="X117" s="51">
        <f t="shared" si="22"/>
        <v>0</v>
      </c>
      <c r="Y117" s="51">
        <f t="shared" si="22"/>
        <v>0</v>
      </c>
      <c r="Z117" s="51">
        <f t="shared" si="22"/>
        <v>0</v>
      </c>
      <c r="AA117" s="51">
        <f t="shared" si="22"/>
        <v>249</v>
      </c>
    </row>
    <row r="118" spans="1:27" s="52" customFormat="1" ht="15.75" customHeight="1" x14ac:dyDescent="0.15">
      <c r="A118" s="22"/>
      <c r="B118" s="63"/>
      <c r="C118" s="63"/>
      <c r="D118" s="49"/>
      <c r="E118" s="50" t="s">
        <v>26</v>
      </c>
      <c r="F118" s="49"/>
      <c r="G118" s="59">
        <f>SUMIF($E120:$E133,$E122,G120:G133)+SUMIF($E120:$E133,$E129,G120:G133)</f>
        <v>600</v>
      </c>
      <c r="H118" s="51">
        <f>SUM(H122,H125,H128,H129,H131,H133)</f>
        <v>384</v>
      </c>
      <c r="I118" s="51">
        <f t="shared" ref="I118:AA118" si="23">SUM(I122,I125,I128,I129,I131,I133)</f>
        <v>135</v>
      </c>
      <c r="J118" s="51">
        <f t="shared" si="23"/>
        <v>0</v>
      </c>
      <c r="K118" s="51">
        <f t="shared" si="23"/>
        <v>0</v>
      </c>
      <c r="L118" s="51">
        <f t="shared" si="23"/>
        <v>0</v>
      </c>
      <c r="M118" s="51">
        <f t="shared" si="23"/>
        <v>0</v>
      </c>
      <c r="N118" s="51">
        <f t="shared" si="23"/>
        <v>0</v>
      </c>
      <c r="O118" s="51">
        <f t="shared" si="23"/>
        <v>0</v>
      </c>
      <c r="P118" s="51">
        <f t="shared" si="23"/>
        <v>16</v>
      </c>
      <c r="Q118" s="51">
        <f t="shared" si="23"/>
        <v>5</v>
      </c>
      <c r="R118" s="51">
        <f t="shared" si="23"/>
        <v>33</v>
      </c>
      <c r="S118" s="51">
        <f t="shared" si="23"/>
        <v>0</v>
      </c>
      <c r="T118" s="51">
        <f t="shared" si="23"/>
        <v>0</v>
      </c>
      <c r="U118" s="51">
        <f t="shared" si="23"/>
        <v>0</v>
      </c>
      <c r="V118" s="51">
        <f t="shared" si="23"/>
        <v>0</v>
      </c>
      <c r="W118" s="51">
        <f t="shared" si="23"/>
        <v>0</v>
      </c>
      <c r="X118" s="51">
        <f t="shared" si="23"/>
        <v>0</v>
      </c>
      <c r="Y118" s="51">
        <f t="shared" si="23"/>
        <v>0</v>
      </c>
      <c r="Z118" s="51">
        <f t="shared" si="23"/>
        <v>0</v>
      </c>
      <c r="AA118" s="51">
        <f t="shared" si="23"/>
        <v>27</v>
      </c>
    </row>
    <row r="119" spans="1:27" s="52" customFormat="1" ht="15.75" customHeight="1" x14ac:dyDescent="0.15">
      <c r="A119" s="22"/>
      <c r="B119" s="47"/>
      <c r="C119" s="47"/>
      <c r="E119" s="53"/>
      <c r="G119" s="62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5"/>
      <c r="S119" s="45"/>
      <c r="T119" s="45"/>
      <c r="U119" s="45"/>
      <c r="V119" s="45"/>
      <c r="W119" s="45"/>
      <c r="X119" s="45"/>
      <c r="Y119" s="45"/>
      <c r="Z119" s="45"/>
      <c r="AA119" s="45"/>
    </row>
    <row r="120" spans="1:27" s="24" customFormat="1" ht="15.75" customHeight="1" x14ac:dyDescent="0.15">
      <c r="B120" s="64" t="s">
        <v>99</v>
      </c>
      <c r="C120" s="64"/>
      <c r="E120" s="25" t="s">
        <v>25</v>
      </c>
      <c r="G120" s="61">
        <f t="shared" ref="G120:G133" si="24">SUM(H120:AA120)</f>
        <v>246</v>
      </c>
      <c r="H120" s="46">
        <v>0</v>
      </c>
      <c r="I120" s="46">
        <v>242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1</v>
      </c>
      <c r="R120" s="46">
        <v>0</v>
      </c>
      <c r="S120" s="46">
        <v>0</v>
      </c>
      <c r="T120" s="46">
        <v>0</v>
      </c>
      <c r="U120" s="46">
        <v>0</v>
      </c>
      <c r="V120" s="46">
        <v>0</v>
      </c>
      <c r="W120" s="46">
        <v>0</v>
      </c>
      <c r="X120" s="46">
        <v>0</v>
      </c>
      <c r="Y120" s="46">
        <v>0</v>
      </c>
      <c r="Z120" s="46">
        <v>0</v>
      </c>
      <c r="AA120" s="46">
        <v>3</v>
      </c>
    </row>
    <row r="121" spans="1:27" s="24" customFormat="1" ht="15.75" customHeight="1" x14ac:dyDescent="0.15">
      <c r="B121" s="64" t="s">
        <v>100</v>
      </c>
      <c r="C121" s="64"/>
      <c r="E121" s="25" t="s">
        <v>25</v>
      </c>
      <c r="G121" s="61">
        <f t="shared" si="24"/>
        <v>468</v>
      </c>
      <c r="H121" s="46">
        <v>0</v>
      </c>
      <c r="I121" s="46">
        <v>446</v>
      </c>
      <c r="J121" s="46">
        <v>0</v>
      </c>
      <c r="K121" s="46">
        <v>0</v>
      </c>
      <c r="L121" s="46">
        <v>0</v>
      </c>
      <c r="M121" s="46">
        <v>0</v>
      </c>
      <c r="N121" s="46">
        <v>0</v>
      </c>
      <c r="O121" s="46">
        <v>0</v>
      </c>
      <c r="P121" s="46">
        <v>0</v>
      </c>
      <c r="Q121" s="46">
        <v>0</v>
      </c>
      <c r="R121" s="46">
        <v>0</v>
      </c>
      <c r="S121" s="46">
        <v>1</v>
      </c>
      <c r="T121" s="46">
        <v>0</v>
      </c>
      <c r="U121" s="46">
        <v>0</v>
      </c>
      <c r="V121" s="46">
        <v>0</v>
      </c>
      <c r="W121" s="46">
        <v>0</v>
      </c>
      <c r="X121" s="46">
        <v>0</v>
      </c>
      <c r="Y121" s="46">
        <v>0</v>
      </c>
      <c r="Z121" s="46">
        <v>0</v>
      </c>
      <c r="AA121" s="46">
        <v>21</v>
      </c>
    </row>
    <row r="122" spans="1:27" s="24" customFormat="1" ht="15.75" customHeight="1" x14ac:dyDescent="0.15">
      <c r="B122" s="64"/>
      <c r="C122" s="64"/>
      <c r="E122" s="25" t="s">
        <v>26</v>
      </c>
      <c r="G122" s="61">
        <f t="shared" si="24"/>
        <v>2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0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>
        <v>0</v>
      </c>
      <c r="V122" s="46">
        <v>0</v>
      </c>
      <c r="W122" s="46">
        <v>0</v>
      </c>
      <c r="X122" s="46">
        <v>0</v>
      </c>
      <c r="Y122" s="46">
        <v>0</v>
      </c>
      <c r="Z122" s="46">
        <v>0</v>
      </c>
      <c r="AA122" s="46">
        <v>2</v>
      </c>
    </row>
    <row r="123" spans="1:27" s="24" customFormat="1" ht="15.75" customHeight="1" x14ac:dyDescent="0.15">
      <c r="B123" s="42" t="s">
        <v>104</v>
      </c>
      <c r="C123" s="42" t="s">
        <v>105</v>
      </c>
      <c r="E123" s="25" t="s">
        <v>94</v>
      </c>
      <c r="G123" s="61">
        <f t="shared" si="24"/>
        <v>1098</v>
      </c>
      <c r="H123" s="46">
        <v>820</v>
      </c>
      <c r="I123" s="46">
        <v>0</v>
      </c>
      <c r="J123" s="46">
        <v>0</v>
      </c>
      <c r="K123" s="46">
        <v>0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231</v>
      </c>
      <c r="S123" s="46">
        <v>0</v>
      </c>
      <c r="T123" s="46">
        <v>0</v>
      </c>
      <c r="U123" s="46">
        <v>0</v>
      </c>
      <c r="V123" s="46">
        <v>0</v>
      </c>
      <c r="W123" s="46">
        <v>0</v>
      </c>
      <c r="X123" s="46">
        <v>0</v>
      </c>
      <c r="Y123" s="46">
        <v>0</v>
      </c>
      <c r="Z123" s="46">
        <v>0</v>
      </c>
      <c r="AA123" s="46">
        <v>47</v>
      </c>
    </row>
    <row r="124" spans="1:27" s="24" customFormat="1" ht="15.75" customHeight="1" x14ac:dyDescent="0.15">
      <c r="B124" s="64" t="s">
        <v>76</v>
      </c>
      <c r="C124" s="64"/>
      <c r="E124" s="25" t="s">
        <v>25</v>
      </c>
      <c r="G124" s="61">
        <f t="shared" si="24"/>
        <v>475</v>
      </c>
      <c r="H124" s="46">
        <v>2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428</v>
      </c>
      <c r="Q124" s="46">
        <v>0</v>
      </c>
      <c r="R124" s="46">
        <v>0</v>
      </c>
      <c r="S124" s="46">
        <v>0</v>
      </c>
      <c r="T124" s="46">
        <v>0</v>
      </c>
      <c r="U124" s="46">
        <v>0</v>
      </c>
      <c r="V124" s="46">
        <v>0</v>
      </c>
      <c r="W124" s="46">
        <v>0</v>
      </c>
      <c r="X124" s="46">
        <v>0</v>
      </c>
      <c r="Y124" s="46">
        <v>0</v>
      </c>
      <c r="Z124" s="46">
        <v>0</v>
      </c>
      <c r="AA124" s="46">
        <v>45</v>
      </c>
    </row>
    <row r="125" spans="1:27" s="24" customFormat="1" ht="15.75" customHeight="1" x14ac:dyDescent="0.15">
      <c r="B125" s="64"/>
      <c r="C125" s="64"/>
      <c r="E125" s="25" t="s">
        <v>26</v>
      </c>
      <c r="G125" s="61">
        <f t="shared" si="24"/>
        <v>7</v>
      </c>
      <c r="H125" s="46">
        <v>0</v>
      </c>
      <c r="I125" s="46">
        <v>1</v>
      </c>
      <c r="J125" s="46">
        <v>0</v>
      </c>
      <c r="K125" s="46">
        <v>0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>
        <v>0</v>
      </c>
      <c r="V125" s="46">
        <v>0</v>
      </c>
      <c r="W125" s="46">
        <v>0</v>
      </c>
      <c r="X125" s="46">
        <v>0</v>
      </c>
      <c r="Y125" s="46">
        <v>0</v>
      </c>
      <c r="Z125" s="46">
        <v>0</v>
      </c>
      <c r="AA125" s="46">
        <v>6</v>
      </c>
    </row>
    <row r="126" spans="1:27" s="24" customFormat="1" ht="15.75" customHeight="1" x14ac:dyDescent="0.15">
      <c r="B126" s="64" t="s">
        <v>116</v>
      </c>
      <c r="C126" s="64"/>
      <c r="E126" s="25" t="s">
        <v>94</v>
      </c>
      <c r="G126" s="61">
        <f t="shared" si="24"/>
        <v>844</v>
      </c>
      <c r="H126" s="46">
        <v>164</v>
      </c>
      <c r="I126" s="46">
        <v>588</v>
      </c>
      <c r="J126" s="46">
        <v>22</v>
      </c>
      <c r="K126" s="46">
        <v>1</v>
      </c>
      <c r="L126" s="46">
        <v>3</v>
      </c>
      <c r="M126" s="46">
        <v>0</v>
      </c>
      <c r="N126" s="46">
        <v>0</v>
      </c>
      <c r="O126" s="46">
        <v>0</v>
      </c>
      <c r="P126" s="46">
        <v>0</v>
      </c>
      <c r="Q126" s="46">
        <v>6</v>
      </c>
      <c r="R126" s="46">
        <v>1</v>
      </c>
      <c r="S126" s="46">
        <v>0</v>
      </c>
      <c r="T126" s="46">
        <v>0</v>
      </c>
      <c r="U126" s="46">
        <v>0</v>
      </c>
      <c r="V126" s="46">
        <v>5</v>
      </c>
      <c r="W126" s="46">
        <v>3</v>
      </c>
      <c r="X126" s="46">
        <v>0</v>
      </c>
      <c r="Y126" s="46">
        <v>0</v>
      </c>
      <c r="Z126" s="46">
        <v>0</v>
      </c>
      <c r="AA126" s="46">
        <v>51</v>
      </c>
    </row>
    <row r="127" spans="1:27" s="24" customFormat="1" ht="15.75" customHeight="1" x14ac:dyDescent="0.15">
      <c r="B127" s="64" t="s">
        <v>117</v>
      </c>
      <c r="C127" s="64"/>
      <c r="E127" s="25" t="s">
        <v>25</v>
      </c>
      <c r="G127" s="61">
        <f t="shared" si="24"/>
        <v>325</v>
      </c>
      <c r="H127" s="46">
        <v>241</v>
      </c>
      <c r="I127" s="46">
        <v>22</v>
      </c>
      <c r="J127" s="46">
        <v>0</v>
      </c>
      <c r="K127" s="46">
        <v>0</v>
      </c>
      <c r="L127" s="46">
        <v>0</v>
      </c>
      <c r="M127" s="46">
        <v>0</v>
      </c>
      <c r="N127" s="46">
        <v>0</v>
      </c>
      <c r="O127" s="46">
        <v>0</v>
      </c>
      <c r="P127" s="46">
        <v>24</v>
      </c>
      <c r="Q127" s="46">
        <v>0</v>
      </c>
      <c r="R127" s="46">
        <v>1</v>
      </c>
      <c r="S127" s="46">
        <v>0</v>
      </c>
      <c r="T127" s="46">
        <v>0</v>
      </c>
      <c r="U127" s="46">
        <v>0</v>
      </c>
      <c r="V127" s="46">
        <v>0</v>
      </c>
      <c r="W127" s="46">
        <v>0</v>
      </c>
      <c r="X127" s="46">
        <v>0</v>
      </c>
      <c r="Y127" s="46">
        <v>0</v>
      </c>
      <c r="Z127" s="46">
        <v>0</v>
      </c>
      <c r="AA127" s="46">
        <v>37</v>
      </c>
    </row>
    <row r="128" spans="1:27" s="24" customFormat="1" ht="15.75" customHeight="1" x14ac:dyDescent="0.15">
      <c r="B128" s="64"/>
      <c r="C128" s="64"/>
      <c r="E128" s="25" t="s">
        <v>26</v>
      </c>
      <c r="G128" s="61">
        <f t="shared" si="24"/>
        <v>2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>
        <v>0</v>
      </c>
      <c r="V128" s="46">
        <v>0</v>
      </c>
      <c r="W128" s="46">
        <v>0</v>
      </c>
      <c r="X128" s="46">
        <v>0</v>
      </c>
      <c r="Y128" s="46">
        <v>0</v>
      </c>
      <c r="Z128" s="46">
        <v>0</v>
      </c>
      <c r="AA128" s="46">
        <v>2</v>
      </c>
    </row>
    <row r="129" spans="1:27" s="24" customFormat="1" ht="15.75" customHeight="1" x14ac:dyDescent="0.15">
      <c r="B129" s="64" t="s">
        <v>77</v>
      </c>
      <c r="C129" s="64"/>
      <c r="E129" s="25" t="s">
        <v>95</v>
      </c>
      <c r="G129" s="61">
        <f t="shared" si="24"/>
        <v>236</v>
      </c>
      <c r="H129" s="46">
        <v>74</v>
      </c>
      <c r="I129" s="46">
        <v>133</v>
      </c>
      <c r="J129" s="46">
        <v>0</v>
      </c>
      <c r="K129" s="46">
        <v>0</v>
      </c>
      <c r="L129" s="46">
        <v>0</v>
      </c>
      <c r="M129" s="46">
        <v>0</v>
      </c>
      <c r="N129" s="46">
        <v>0</v>
      </c>
      <c r="O129" s="46">
        <v>0</v>
      </c>
      <c r="P129" s="46">
        <v>15</v>
      </c>
      <c r="Q129" s="46">
        <v>5</v>
      </c>
      <c r="R129" s="46">
        <v>4</v>
      </c>
      <c r="S129" s="46">
        <v>0</v>
      </c>
      <c r="T129" s="46">
        <v>0</v>
      </c>
      <c r="U129" s="46">
        <v>0</v>
      </c>
      <c r="V129" s="46">
        <v>0</v>
      </c>
      <c r="W129" s="46">
        <v>0</v>
      </c>
      <c r="X129" s="46">
        <v>0</v>
      </c>
      <c r="Y129" s="46">
        <v>0</v>
      </c>
      <c r="Z129" s="46">
        <v>0</v>
      </c>
      <c r="AA129" s="46">
        <v>5</v>
      </c>
    </row>
    <row r="130" spans="1:27" s="24" customFormat="1" ht="15.75" customHeight="1" x14ac:dyDescent="0.15">
      <c r="B130" s="64" t="s">
        <v>78</v>
      </c>
      <c r="C130" s="68" t="s">
        <v>44</v>
      </c>
      <c r="E130" s="25" t="s">
        <v>25</v>
      </c>
      <c r="G130" s="61">
        <f t="shared" si="24"/>
        <v>301</v>
      </c>
      <c r="H130" s="46">
        <v>225</v>
      </c>
      <c r="I130" s="46">
        <v>0</v>
      </c>
      <c r="J130" s="46">
        <v>0</v>
      </c>
      <c r="K130" s="46">
        <v>0</v>
      </c>
      <c r="L130" s="46">
        <v>0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69</v>
      </c>
      <c r="S130" s="46">
        <v>0</v>
      </c>
      <c r="T130" s="46">
        <v>0</v>
      </c>
      <c r="U130" s="46">
        <v>0</v>
      </c>
      <c r="V130" s="46">
        <v>0</v>
      </c>
      <c r="W130" s="46">
        <v>0</v>
      </c>
      <c r="X130" s="46">
        <v>0</v>
      </c>
      <c r="Y130" s="46">
        <v>0</v>
      </c>
      <c r="Z130" s="46">
        <v>0</v>
      </c>
      <c r="AA130" s="46">
        <v>7</v>
      </c>
    </row>
    <row r="131" spans="1:27" s="24" customFormat="1" ht="15.75" customHeight="1" x14ac:dyDescent="0.15">
      <c r="B131" s="64"/>
      <c r="C131" s="68"/>
      <c r="E131" s="25" t="s">
        <v>26</v>
      </c>
      <c r="G131" s="61">
        <f t="shared" si="24"/>
        <v>351</v>
      </c>
      <c r="H131" s="46">
        <v>310</v>
      </c>
      <c r="I131" s="46">
        <v>0</v>
      </c>
      <c r="J131" s="46">
        <v>0</v>
      </c>
      <c r="K131" s="46">
        <v>0</v>
      </c>
      <c r="L131" s="46">
        <v>0</v>
      </c>
      <c r="M131" s="46">
        <v>0</v>
      </c>
      <c r="N131" s="46">
        <v>0</v>
      </c>
      <c r="O131" s="46">
        <v>0</v>
      </c>
      <c r="P131" s="46">
        <v>1</v>
      </c>
      <c r="Q131" s="46">
        <v>0</v>
      </c>
      <c r="R131" s="46">
        <v>29</v>
      </c>
      <c r="S131" s="46">
        <v>0</v>
      </c>
      <c r="T131" s="46">
        <v>0</v>
      </c>
      <c r="U131" s="46">
        <v>0</v>
      </c>
      <c r="V131" s="46">
        <v>0</v>
      </c>
      <c r="W131" s="46">
        <v>0</v>
      </c>
      <c r="X131" s="46">
        <v>0</v>
      </c>
      <c r="Y131" s="46">
        <v>0</v>
      </c>
      <c r="Z131" s="46">
        <v>0</v>
      </c>
      <c r="AA131" s="46">
        <v>11</v>
      </c>
    </row>
    <row r="132" spans="1:27" s="24" customFormat="1" ht="15.75" customHeight="1" x14ac:dyDescent="0.15">
      <c r="B132" s="65" t="s">
        <v>79</v>
      </c>
      <c r="C132" s="65"/>
      <c r="E132" s="25" t="s">
        <v>25</v>
      </c>
      <c r="G132" s="61">
        <f t="shared" si="24"/>
        <v>67</v>
      </c>
      <c r="H132" s="46">
        <v>29</v>
      </c>
      <c r="I132" s="46">
        <v>0</v>
      </c>
      <c r="J132" s="46">
        <v>0</v>
      </c>
      <c r="K132" s="46">
        <v>0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38</v>
      </c>
    </row>
    <row r="133" spans="1:27" s="24" customFormat="1" ht="15.75" customHeight="1" x14ac:dyDescent="0.15">
      <c r="B133" s="65"/>
      <c r="C133" s="65"/>
      <c r="E133" s="25" t="s">
        <v>26</v>
      </c>
      <c r="G133" s="61">
        <f t="shared" si="24"/>
        <v>2</v>
      </c>
      <c r="H133" s="46">
        <v>0</v>
      </c>
      <c r="I133" s="46">
        <v>1</v>
      </c>
      <c r="J133" s="46">
        <v>0</v>
      </c>
      <c r="K133" s="46">
        <v>0</v>
      </c>
      <c r="L133" s="46">
        <v>0</v>
      </c>
      <c r="M133" s="46">
        <v>0</v>
      </c>
      <c r="N133" s="46">
        <v>0</v>
      </c>
      <c r="O133" s="46">
        <v>0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>
        <v>0</v>
      </c>
      <c r="V133" s="46">
        <v>0</v>
      </c>
      <c r="W133" s="46">
        <v>0</v>
      </c>
      <c r="X133" s="46">
        <v>0</v>
      </c>
      <c r="Y133" s="46">
        <v>0</v>
      </c>
      <c r="Z133" s="46">
        <v>0</v>
      </c>
      <c r="AA133" s="46">
        <v>1</v>
      </c>
    </row>
    <row r="134" spans="1:27" s="52" customFormat="1" ht="15.75" customHeight="1" x14ac:dyDescent="0.15">
      <c r="A134" s="24"/>
      <c r="B134" s="48"/>
      <c r="C134" s="48"/>
      <c r="E134" s="53"/>
      <c r="G134" s="62"/>
      <c r="H134" s="45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</row>
    <row r="135" spans="1:27" s="52" customFormat="1" ht="15.75" customHeight="1" x14ac:dyDescent="0.15">
      <c r="A135" s="22"/>
      <c r="B135" s="63" t="s">
        <v>80</v>
      </c>
      <c r="C135" s="63"/>
      <c r="D135" s="49"/>
      <c r="E135" s="50" t="s">
        <v>25</v>
      </c>
      <c r="F135" s="49"/>
      <c r="G135" s="59">
        <f>SUM(G138,G139,G141,G143)</f>
        <v>1932</v>
      </c>
      <c r="H135" s="51">
        <f>SUM(H138,H139,H141,H143)</f>
        <v>347</v>
      </c>
      <c r="I135" s="51">
        <f t="shared" ref="I135:AA135" si="25">SUM(I138,I139,I141,I143)</f>
        <v>912</v>
      </c>
      <c r="J135" s="51">
        <f t="shared" si="25"/>
        <v>5</v>
      </c>
      <c r="K135" s="51">
        <f t="shared" si="25"/>
        <v>0</v>
      </c>
      <c r="L135" s="51">
        <f t="shared" si="25"/>
        <v>3</v>
      </c>
      <c r="M135" s="51">
        <f t="shared" si="25"/>
        <v>2</v>
      </c>
      <c r="N135" s="51">
        <f t="shared" si="25"/>
        <v>0</v>
      </c>
      <c r="O135" s="51">
        <f t="shared" si="25"/>
        <v>0</v>
      </c>
      <c r="P135" s="51">
        <f t="shared" si="25"/>
        <v>6</v>
      </c>
      <c r="Q135" s="51">
        <f t="shared" si="25"/>
        <v>466</v>
      </c>
      <c r="R135" s="51">
        <f t="shared" si="25"/>
        <v>93</v>
      </c>
      <c r="S135" s="51">
        <f t="shared" si="25"/>
        <v>1</v>
      </c>
      <c r="T135" s="51">
        <f t="shared" si="25"/>
        <v>0</v>
      </c>
      <c r="U135" s="51">
        <f t="shared" si="25"/>
        <v>0</v>
      </c>
      <c r="V135" s="51">
        <f t="shared" si="25"/>
        <v>0</v>
      </c>
      <c r="W135" s="51">
        <f t="shared" si="25"/>
        <v>0</v>
      </c>
      <c r="X135" s="51">
        <f t="shared" si="25"/>
        <v>0</v>
      </c>
      <c r="Y135" s="51">
        <f t="shared" si="25"/>
        <v>0</v>
      </c>
      <c r="Z135" s="51">
        <f t="shared" si="25"/>
        <v>0</v>
      </c>
      <c r="AA135" s="51">
        <f t="shared" si="25"/>
        <v>97</v>
      </c>
    </row>
    <row r="136" spans="1:27" s="52" customFormat="1" ht="15.75" customHeight="1" x14ac:dyDescent="0.15">
      <c r="A136" s="22"/>
      <c r="B136" s="63"/>
      <c r="C136" s="63"/>
      <c r="D136" s="49"/>
      <c r="E136" s="50" t="s">
        <v>26</v>
      </c>
      <c r="F136" s="49"/>
      <c r="G136" s="59">
        <f>SUM(G140,G142,G144)</f>
        <v>68</v>
      </c>
      <c r="H136" s="51">
        <f t="shared" ref="H136:AA136" si="26">SUM(H140,H142,H144)</f>
        <v>25</v>
      </c>
      <c r="I136" s="51">
        <f t="shared" si="26"/>
        <v>34</v>
      </c>
      <c r="J136" s="51">
        <f t="shared" si="26"/>
        <v>0</v>
      </c>
      <c r="K136" s="51">
        <f t="shared" si="26"/>
        <v>0</v>
      </c>
      <c r="L136" s="51">
        <f t="shared" si="26"/>
        <v>1</v>
      </c>
      <c r="M136" s="51">
        <f t="shared" si="26"/>
        <v>0</v>
      </c>
      <c r="N136" s="51">
        <f t="shared" si="26"/>
        <v>0</v>
      </c>
      <c r="O136" s="51">
        <f t="shared" si="26"/>
        <v>0</v>
      </c>
      <c r="P136" s="51">
        <f t="shared" si="26"/>
        <v>0</v>
      </c>
      <c r="Q136" s="51">
        <f t="shared" si="26"/>
        <v>0</v>
      </c>
      <c r="R136" s="51">
        <f t="shared" si="26"/>
        <v>2</v>
      </c>
      <c r="S136" s="51">
        <f t="shared" si="26"/>
        <v>0</v>
      </c>
      <c r="T136" s="51">
        <f t="shared" si="26"/>
        <v>0</v>
      </c>
      <c r="U136" s="51">
        <f t="shared" si="26"/>
        <v>0</v>
      </c>
      <c r="V136" s="51">
        <f t="shared" si="26"/>
        <v>0</v>
      </c>
      <c r="W136" s="51">
        <f t="shared" si="26"/>
        <v>0</v>
      </c>
      <c r="X136" s="51">
        <f t="shared" si="26"/>
        <v>0</v>
      </c>
      <c r="Y136" s="51">
        <f t="shared" si="26"/>
        <v>0</v>
      </c>
      <c r="Z136" s="51">
        <f t="shared" si="26"/>
        <v>0</v>
      </c>
      <c r="AA136" s="51">
        <f t="shared" si="26"/>
        <v>6</v>
      </c>
    </row>
    <row r="137" spans="1:27" s="52" customFormat="1" ht="15.75" customHeight="1" x14ac:dyDescent="0.15">
      <c r="A137" s="24"/>
      <c r="B137" s="54"/>
      <c r="C137" s="54"/>
      <c r="E137" s="53"/>
      <c r="G137" s="62"/>
      <c r="H137" s="45"/>
      <c r="I137" s="45"/>
      <c r="J137" s="45"/>
      <c r="K137" s="45"/>
      <c r="L137" s="45"/>
      <c r="M137" s="45"/>
      <c r="N137" s="45"/>
      <c r="O137" s="45"/>
      <c r="P137" s="45"/>
      <c r="Q137" s="45"/>
      <c r="R137" s="45"/>
      <c r="S137" s="45"/>
      <c r="T137" s="45"/>
      <c r="U137" s="45"/>
      <c r="V137" s="45"/>
      <c r="W137" s="45"/>
      <c r="X137" s="45"/>
      <c r="Y137" s="45"/>
      <c r="Z137" s="45"/>
      <c r="AA137" s="45"/>
    </row>
    <row r="138" spans="1:27" s="24" customFormat="1" ht="15.75" customHeight="1" x14ac:dyDescent="0.15">
      <c r="B138" s="64" t="s">
        <v>81</v>
      </c>
      <c r="C138" s="64"/>
      <c r="E138" s="25" t="s">
        <v>25</v>
      </c>
      <c r="G138" s="61">
        <f t="shared" ref="G138:G144" si="27">SUM(H138:AA138)</f>
        <v>546</v>
      </c>
      <c r="H138" s="46">
        <v>0</v>
      </c>
      <c r="I138" s="46">
        <v>77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462</v>
      </c>
      <c r="R138" s="46">
        <v>0</v>
      </c>
      <c r="S138" s="46">
        <v>0</v>
      </c>
      <c r="T138" s="46">
        <v>0</v>
      </c>
      <c r="U138" s="46">
        <v>0</v>
      </c>
      <c r="V138" s="46">
        <v>0</v>
      </c>
      <c r="W138" s="46">
        <v>0</v>
      </c>
      <c r="X138" s="46">
        <v>0</v>
      </c>
      <c r="Y138" s="46">
        <v>0</v>
      </c>
      <c r="Z138" s="46">
        <v>0</v>
      </c>
      <c r="AA138" s="46">
        <v>7</v>
      </c>
    </row>
    <row r="139" spans="1:27" s="24" customFormat="1" ht="15.75" customHeight="1" x14ac:dyDescent="0.15">
      <c r="B139" s="64" t="s">
        <v>82</v>
      </c>
      <c r="C139" s="64"/>
      <c r="E139" s="25" t="s">
        <v>25</v>
      </c>
      <c r="G139" s="61">
        <f t="shared" si="27"/>
        <v>625</v>
      </c>
      <c r="H139" s="46">
        <v>2</v>
      </c>
      <c r="I139" s="46">
        <v>560</v>
      </c>
      <c r="J139" s="46">
        <v>5</v>
      </c>
      <c r="K139" s="46">
        <v>0</v>
      </c>
      <c r="L139" s="46">
        <v>0</v>
      </c>
      <c r="M139" s="46">
        <v>0</v>
      </c>
      <c r="N139" s="46">
        <v>0</v>
      </c>
      <c r="O139" s="46">
        <v>0</v>
      </c>
      <c r="P139" s="46">
        <v>0</v>
      </c>
      <c r="Q139" s="46">
        <v>3</v>
      </c>
      <c r="R139" s="46">
        <v>0</v>
      </c>
      <c r="S139" s="46">
        <v>0</v>
      </c>
      <c r="T139" s="46">
        <v>0</v>
      </c>
      <c r="U139" s="46">
        <v>0</v>
      </c>
      <c r="V139" s="46">
        <v>0</v>
      </c>
      <c r="W139" s="46">
        <v>0</v>
      </c>
      <c r="X139" s="46">
        <v>0</v>
      </c>
      <c r="Y139" s="46">
        <v>0</v>
      </c>
      <c r="Z139" s="46">
        <v>0</v>
      </c>
      <c r="AA139" s="46">
        <v>55</v>
      </c>
    </row>
    <row r="140" spans="1:27" s="24" customFormat="1" ht="15.75" customHeight="1" x14ac:dyDescent="0.15">
      <c r="B140" s="70"/>
      <c r="C140" s="70"/>
      <c r="E140" s="25" t="s">
        <v>26</v>
      </c>
      <c r="G140" s="61">
        <f t="shared" si="27"/>
        <v>4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>
        <v>0</v>
      </c>
      <c r="V140" s="46">
        <v>0</v>
      </c>
      <c r="W140" s="46">
        <v>0</v>
      </c>
      <c r="X140" s="46">
        <v>0</v>
      </c>
      <c r="Y140" s="46">
        <v>0</v>
      </c>
      <c r="Z140" s="46">
        <v>0</v>
      </c>
      <c r="AA140" s="46">
        <v>4</v>
      </c>
    </row>
    <row r="141" spans="1:27" s="24" customFormat="1" ht="15.75" customHeight="1" x14ac:dyDescent="0.15">
      <c r="B141" s="64" t="s">
        <v>83</v>
      </c>
      <c r="C141" s="64"/>
      <c r="E141" s="25" t="s">
        <v>25</v>
      </c>
      <c r="G141" s="61">
        <f t="shared" si="27"/>
        <v>477</v>
      </c>
      <c r="H141" s="46">
        <v>345</v>
      </c>
      <c r="I141" s="46">
        <v>2</v>
      </c>
      <c r="J141" s="46">
        <v>0</v>
      </c>
      <c r="K141" s="46">
        <v>0</v>
      </c>
      <c r="L141" s="46">
        <v>3</v>
      </c>
      <c r="M141" s="46">
        <v>2</v>
      </c>
      <c r="N141" s="46">
        <v>0</v>
      </c>
      <c r="O141" s="46">
        <v>0</v>
      </c>
      <c r="P141" s="46">
        <v>6</v>
      </c>
      <c r="Q141" s="46">
        <v>1</v>
      </c>
      <c r="R141" s="46">
        <v>93</v>
      </c>
      <c r="S141" s="46">
        <v>1</v>
      </c>
      <c r="T141" s="46">
        <v>0</v>
      </c>
      <c r="U141" s="46">
        <v>0</v>
      </c>
      <c r="V141" s="46">
        <v>0</v>
      </c>
      <c r="W141" s="46">
        <v>0</v>
      </c>
      <c r="X141" s="46">
        <v>0</v>
      </c>
      <c r="Y141" s="46">
        <v>0</v>
      </c>
      <c r="Z141" s="46">
        <v>0</v>
      </c>
      <c r="AA141" s="46">
        <v>24</v>
      </c>
    </row>
    <row r="142" spans="1:27" s="24" customFormat="1" ht="15.75" customHeight="1" x14ac:dyDescent="0.15">
      <c r="B142" s="64"/>
      <c r="C142" s="64"/>
      <c r="E142" s="25" t="s">
        <v>26</v>
      </c>
      <c r="G142" s="61">
        <f t="shared" si="27"/>
        <v>62</v>
      </c>
      <c r="H142" s="46">
        <v>25</v>
      </c>
      <c r="I142" s="46">
        <v>34</v>
      </c>
      <c r="J142" s="46">
        <v>0</v>
      </c>
      <c r="K142" s="46">
        <v>0</v>
      </c>
      <c r="L142" s="46">
        <v>1</v>
      </c>
      <c r="M142" s="46">
        <v>0</v>
      </c>
      <c r="N142" s="46">
        <v>0</v>
      </c>
      <c r="O142" s="46">
        <v>0</v>
      </c>
      <c r="P142" s="46">
        <v>0</v>
      </c>
      <c r="Q142" s="46">
        <v>0</v>
      </c>
      <c r="R142" s="46">
        <v>2</v>
      </c>
      <c r="S142" s="46">
        <v>0</v>
      </c>
      <c r="T142" s="46">
        <v>0</v>
      </c>
      <c r="U142" s="46">
        <v>0</v>
      </c>
      <c r="V142" s="46">
        <v>0</v>
      </c>
      <c r="W142" s="46">
        <v>0</v>
      </c>
      <c r="X142" s="46">
        <v>0</v>
      </c>
      <c r="Y142" s="46">
        <v>0</v>
      </c>
      <c r="Z142" s="46">
        <v>0</v>
      </c>
      <c r="AA142" s="46">
        <v>0</v>
      </c>
    </row>
    <row r="143" spans="1:27" s="24" customFormat="1" ht="15.75" customHeight="1" x14ac:dyDescent="0.15">
      <c r="B143" s="65" t="s">
        <v>84</v>
      </c>
      <c r="C143" s="65"/>
      <c r="E143" s="25" t="s">
        <v>25</v>
      </c>
      <c r="G143" s="61">
        <f t="shared" si="27"/>
        <v>284</v>
      </c>
      <c r="H143" s="46">
        <v>0</v>
      </c>
      <c r="I143" s="46">
        <v>273</v>
      </c>
      <c r="J143" s="46">
        <v>0</v>
      </c>
      <c r="K143" s="46">
        <v>0</v>
      </c>
      <c r="L143" s="46">
        <v>0</v>
      </c>
      <c r="M143" s="46">
        <v>0</v>
      </c>
      <c r="N143" s="46">
        <v>0</v>
      </c>
      <c r="O143" s="46">
        <v>0</v>
      </c>
      <c r="P143" s="46">
        <v>0</v>
      </c>
      <c r="Q143" s="46">
        <v>0</v>
      </c>
      <c r="R143" s="46">
        <v>0</v>
      </c>
      <c r="S143" s="46">
        <v>0</v>
      </c>
      <c r="T143" s="46">
        <v>0</v>
      </c>
      <c r="U143" s="46">
        <v>0</v>
      </c>
      <c r="V143" s="46">
        <v>0</v>
      </c>
      <c r="W143" s="46">
        <v>0</v>
      </c>
      <c r="X143" s="46">
        <v>0</v>
      </c>
      <c r="Y143" s="46">
        <v>0</v>
      </c>
      <c r="Z143" s="46">
        <v>0</v>
      </c>
      <c r="AA143" s="46">
        <v>11</v>
      </c>
    </row>
    <row r="144" spans="1:27" s="24" customFormat="1" ht="15.75" customHeight="1" x14ac:dyDescent="0.15">
      <c r="B144" s="65"/>
      <c r="C144" s="65"/>
      <c r="E144" s="25" t="s">
        <v>26</v>
      </c>
      <c r="G144" s="61">
        <f t="shared" si="27"/>
        <v>2</v>
      </c>
      <c r="H144" s="46">
        <v>0</v>
      </c>
      <c r="I144" s="46">
        <v>0</v>
      </c>
      <c r="J144" s="46">
        <v>0</v>
      </c>
      <c r="K144" s="46">
        <v>0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>
        <v>0</v>
      </c>
      <c r="V144" s="46">
        <v>0</v>
      </c>
      <c r="W144" s="46">
        <v>0</v>
      </c>
      <c r="X144" s="46">
        <v>0</v>
      </c>
      <c r="Y144" s="46">
        <v>0</v>
      </c>
      <c r="Z144" s="46">
        <v>0</v>
      </c>
      <c r="AA144" s="46">
        <v>2</v>
      </c>
    </row>
    <row r="145" spans="1:27" s="52" customFormat="1" ht="15.75" customHeight="1" x14ac:dyDescent="0.15">
      <c r="A145" s="24"/>
      <c r="B145" s="54"/>
      <c r="C145" s="54"/>
      <c r="E145" s="53"/>
      <c r="G145" s="62"/>
      <c r="H145" s="45"/>
      <c r="I145" s="45"/>
      <c r="J145" s="45"/>
      <c r="K145" s="45"/>
      <c r="L145" s="45"/>
      <c r="M145" s="45"/>
      <c r="N145" s="45"/>
      <c r="O145" s="45"/>
      <c r="P145" s="45"/>
      <c r="Q145" s="45"/>
      <c r="R145" s="45"/>
      <c r="S145" s="45"/>
      <c r="T145" s="45"/>
      <c r="U145" s="45"/>
      <c r="V145" s="45"/>
      <c r="W145" s="45"/>
      <c r="X145" s="45"/>
      <c r="Y145" s="45"/>
      <c r="Z145" s="45"/>
      <c r="AA145" s="45"/>
    </row>
    <row r="146" spans="1:27" s="52" customFormat="1" ht="15.75" customHeight="1" x14ac:dyDescent="0.15">
      <c r="A146" s="22"/>
      <c r="B146" s="63" t="s">
        <v>85</v>
      </c>
      <c r="C146" s="63"/>
      <c r="D146" s="49"/>
      <c r="E146" s="50" t="s">
        <v>25</v>
      </c>
      <c r="F146" s="49"/>
      <c r="G146" s="59">
        <f>SUMIF($E148:$E167,$E149,G148:G168)+SUMIF($E148:$E167,$E158,G148:G167)</f>
        <v>4545</v>
      </c>
      <c r="H146" s="51">
        <f>SUM(H149,H151,H154,H156,H158,H159,H161,H162,H164,H165)</f>
        <v>853</v>
      </c>
      <c r="I146" s="51">
        <f>SUM(I149,I151,I154,I156,I158,I159,I161,I162,I164,I165)</f>
        <v>2407</v>
      </c>
      <c r="J146" s="51">
        <f t="shared" ref="J146:AA146" si="28">SUM(J149,J151,J154,J156,J158,J159,J161,J162,J164,J165)</f>
        <v>35</v>
      </c>
      <c r="K146" s="51">
        <f t="shared" si="28"/>
        <v>3</v>
      </c>
      <c r="L146" s="51">
        <f t="shared" si="28"/>
        <v>3</v>
      </c>
      <c r="M146" s="51">
        <f t="shared" si="28"/>
        <v>0</v>
      </c>
      <c r="N146" s="51">
        <f t="shared" si="28"/>
        <v>0</v>
      </c>
      <c r="O146" s="51">
        <f t="shared" si="28"/>
        <v>0</v>
      </c>
      <c r="P146" s="51">
        <f t="shared" si="28"/>
        <v>418</v>
      </c>
      <c r="Q146" s="51">
        <f t="shared" si="28"/>
        <v>316</v>
      </c>
      <c r="R146" s="51">
        <f t="shared" si="28"/>
        <v>112</v>
      </c>
      <c r="S146" s="51">
        <f t="shared" si="28"/>
        <v>1</v>
      </c>
      <c r="T146" s="51">
        <f t="shared" si="28"/>
        <v>31</v>
      </c>
      <c r="U146" s="51">
        <f t="shared" si="28"/>
        <v>16</v>
      </c>
      <c r="V146" s="51">
        <f t="shared" si="28"/>
        <v>3</v>
      </c>
      <c r="W146" s="51">
        <f t="shared" si="28"/>
        <v>15</v>
      </c>
      <c r="X146" s="51">
        <f t="shared" si="28"/>
        <v>0</v>
      </c>
      <c r="Y146" s="51">
        <f t="shared" si="28"/>
        <v>0</v>
      </c>
      <c r="Z146" s="51">
        <f t="shared" si="28"/>
        <v>0</v>
      </c>
      <c r="AA146" s="51">
        <f t="shared" si="28"/>
        <v>332</v>
      </c>
    </row>
    <row r="147" spans="1:27" s="52" customFormat="1" ht="15.75" customHeight="1" x14ac:dyDescent="0.15">
      <c r="A147" s="22"/>
      <c r="B147" s="63"/>
      <c r="C147" s="63"/>
      <c r="D147" s="49"/>
      <c r="E147" s="50" t="s">
        <v>26</v>
      </c>
      <c r="F147" s="49"/>
      <c r="G147" s="59">
        <f>SUMIF($E149:$E168,$E150,G149:G169)+SUMIF($E149:$E168,$E153,G149:G168)</f>
        <v>284</v>
      </c>
      <c r="H147" s="51">
        <f>SUM(H150,H152,H155,H153,H157,H160,H163,H166)</f>
        <v>83</v>
      </c>
      <c r="I147" s="51">
        <f>SUM(I150,I152,I155,I153,I157,I160,I163,I166)</f>
        <v>136</v>
      </c>
      <c r="J147" s="51">
        <f t="shared" ref="J147:Z147" si="29">SUM(J150,J152,J155,J153,J157,J160,J163,J166)</f>
        <v>0</v>
      </c>
      <c r="K147" s="51">
        <f t="shared" si="29"/>
        <v>0</v>
      </c>
      <c r="L147" s="51">
        <f t="shared" si="29"/>
        <v>0</v>
      </c>
      <c r="M147" s="51">
        <f t="shared" si="29"/>
        <v>0</v>
      </c>
      <c r="N147" s="51">
        <f t="shared" si="29"/>
        <v>0</v>
      </c>
      <c r="O147" s="51">
        <f t="shared" si="29"/>
        <v>0</v>
      </c>
      <c r="P147" s="51">
        <f t="shared" si="29"/>
        <v>24</v>
      </c>
      <c r="Q147" s="51">
        <f t="shared" si="29"/>
        <v>1</v>
      </c>
      <c r="R147" s="51">
        <f t="shared" si="29"/>
        <v>5</v>
      </c>
      <c r="S147" s="51">
        <f t="shared" si="29"/>
        <v>2</v>
      </c>
      <c r="T147" s="51">
        <f t="shared" si="29"/>
        <v>6</v>
      </c>
      <c r="U147" s="51">
        <f t="shared" si="29"/>
        <v>6</v>
      </c>
      <c r="V147" s="51">
        <f t="shared" si="29"/>
        <v>0</v>
      </c>
      <c r="W147" s="51">
        <f t="shared" si="29"/>
        <v>0</v>
      </c>
      <c r="X147" s="51">
        <f t="shared" si="29"/>
        <v>0</v>
      </c>
      <c r="Y147" s="51">
        <f t="shared" si="29"/>
        <v>0</v>
      </c>
      <c r="Z147" s="51">
        <f t="shared" si="29"/>
        <v>0</v>
      </c>
      <c r="AA147" s="51">
        <f>SUM(AA150,AA152,AA155,AA153,AA157,AA160,AA163,AA166)</f>
        <v>21</v>
      </c>
    </row>
    <row r="148" spans="1:27" s="52" customFormat="1" ht="15.75" customHeight="1" x14ac:dyDescent="0.15">
      <c r="A148" s="24"/>
      <c r="B148" s="48"/>
      <c r="C148" s="48"/>
      <c r="E148" s="53"/>
      <c r="G148" s="62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</row>
    <row r="149" spans="1:27" s="24" customFormat="1" ht="15.75" customHeight="1" x14ac:dyDescent="0.15">
      <c r="B149" s="64" t="s">
        <v>86</v>
      </c>
      <c r="C149" s="68" t="s">
        <v>48</v>
      </c>
      <c r="E149" s="25" t="s">
        <v>25</v>
      </c>
      <c r="G149" s="61">
        <f t="shared" ref="G149:G166" si="30">SUM(H149:AA149)</f>
        <v>92</v>
      </c>
      <c r="H149" s="46">
        <v>44</v>
      </c>
      <c r="I149" s="46">
        <v>0</v>
      </c>
      <c r="J149" s="46">
        <v>0</v>
      </c>
      <c r="K149" s="46">
        <v>0</v>
      </c>
      <c r="L149" s="46">
        <v>0</v>
      </c>
      <c r="M149" s="46">
        <v>0</v>
      </c>
      <c r="N149" s="46">
        <v>0</v>
      </c>
      <c r="O149" s="46">
        <v>0</v>
      </c>
      <c r="P149" s="46">
        <v>1</v>
      </c>
      <c r="Q149" s="46">
        <v>0</v>
      </c>
      <c r="R149" s="46">
        <v>0</v>
      </c>
      <c r="S149" s="46">
        <v>0</v>
      </c>
      <c r="T149" s="46">
        <v>31</v>
      </c>
      <c r="U149" s="46">
        <v>16</v>
      </c>
      <c r="V149" s="46">
        <v>0</v>
      </c>
      <c r="W149" s="46">
        <v>0</v>
      </c>
      <c r="X149" s="46">
        <v>0</v>
      </c>
      <c r="Y149" s="46">
        <v>0</v>
      </c>
      <c r="Z149" s="46">
        <v>0</v>
      </c>
      <c r="AA149" s="46">
        <v>0</v>
      </c>
    </row>
    <row r="150" spans="1:27" s="24" customFormat="1" ht="15.75" customHeight="1" x14ac:dyDescent="0.15">
      <c r="B150" s="64"/>
      <c r="C150" s="68"/>
      <c r="E150" s="25" t="s">
        <v>26</v>
      </c>
      <c r="G150" s="61">
        <f t="shared" si="30"/>
        <v>27</v>
      </c>
      <c r="H150" s="46">
        <v>5</v>
      </c>
      <c r="I150" s="46">
        <v>11</v>
      </c>
      <c r="J150" s="46">
        <v>0</v>
      </c>
      <c r="K150" s="46">
        <v>0</v>
      </c>
      <c r="L150" s="46">
        <v>0</v>
      </c>
      <c r="M150" s="46">
        <v>0</v>
      </c>
      <c r="N150" s="46">
        <v>0</v>
      </c>
      <c r="O150" s="46">
        <v>0</v>
      </c>
      <c r="P150" s="46">
        <v>0</v>
      </c>
      <c r="Q150" s="46">
        <v>0</v>
      </c>
      <c r="R150" s="46">
        <v>0</v>
      </c>
      <c r="S150" s="46">
        <v>0</v>
      </c>
      <c r="T150" s="46">
        <v>5</v>
      </c>
      <c r="U150" s="46">
        <v>6</v>
      </c>
      <c r="V150" s="46">
        <v>0</v>
      </c>
      <c r="W150" s="46">
        <v>0</v>
      </c>
      <c r="X150" s="46">
        <v>0</v>
      </c>
      <c r="Y150" s="46">
        <v>0</v>
      </c>
      <c r="Z150" s="46">
        <v>0</v>
      </c>
      <c r="AA150" s="46">
        <v>0</v>
      </c>
    </row>
    <row r="151" spans="1:27" s="24" customFormat="1" ht="15.75" customHeight="1" x14ac:dyDescent="0.15">
      <c r="B151" s="64" t="s">
        <v>109</v>
      </c>
      <c r="C151" s="64"/>
      <c r="E151" s="25" t="s">
        <v>25</v>
      </c>
      <c r="G151" s="61">
        <f t="shared" si="30"/>
        <v>1157</v>
      </c>
      <c r="H151" s="46">
        <v>0</v>
      </c>
      <c r="I151" s="46">
        <v>1028</v>
      </c>
      <c r="J151" s="46">
        <v>31</v>
      </c>
      <c r="K151" s="46">
        <v>3</v>
      </c>
      <c r="L151" s="46">
        <v>0</v>
      </c>
      <c r="M151" s="46">
        <v>0</v>
      </c>
      <c r="N151" s="46">
        <v>0</v>
      </c>
      <c r="O151" s="46">
        <v>0</v>
      </c>
      <c r="P151" s="46">
        <v>0</v>
      </c>
      <c r="Q151" s="46">
        <v>2</v>
      </c>
      <c r="R151" s="46">
        <v>0</v>
      </c>
      <c r="S151" s="46">
        <v>0</v>
      </c>
      <c r="T151" s="46">
        <v>0</v>
      </c>
      <c r="U151" s="46">
        <v>0</v>
      </c>
      <c r="V151" s="46">
        <v>3</v>
      </c>
      <c r="W151" s="46">
        <v>15</v>
      </c>
      <c r="X151" s="46">
        <v>0</v>
      </c>
      <c r="Y151" s="46">
        <v>0</v>
      </c>
      <c r="Z151" s="46">
        <v>0</v>
      </c>
      <c r="AA151" s="46">
        <v>75</v>
      </c>
    </row>
    <row r="152" spans="1:27" s="24" customFormat="1" ht="15.75" customHeight="1" x14ac:dyDescent="0.15">
      <c r="B152" s="66"/>
      <c r="C152" s="66"/>
      <c r="E152" s="25" t="s">
        <v>26</v>
      </c>
      <c r="G152" s="61">
        <f t="shared" si="30"/>
        <v>3</v>
      </c>
      <c r="H152" s="46">
        <v>0</v>
      </c>
      <c r="I152" s="46">
        <v>0</v>
      </c>
      <c r="J152" s="46">
        <v>0</v>
      </c>
      <c r="K152" s="46">
        <v>0</v>
      </c>
      <c r="L152" s="46">
        <v>0</v>
      </c>
      <c r="M152" s="46">
        <v>0</v>
      </c>
      <c r="N152" s="46">
        <v>0</v>
      </c>
      <c r="O152" s="46">
        <v>0</v>
      </c>
      <c r="P152" s="46">
        <v>0</v>
      </c>
      <c r="Q152" s="46">
        <v>0</v>
      </c>
      <c r="R152" s="46">
        <v>0</v>
      </c>
      <c r="S152" s="46">
        <v>0</v>
      </c>
      <c r="T152" s="46">
        <v>0</v>
      </c>
      <c r="U152" s="46">
        <v>0</v>
      </c>
      <c r="V152" s="46">
        <v>0</v>
      </c>
      <c r="W152" s="46">
        <v>0</v>
      </c>
      <c r="X152" s="46">
        <v>0</v>
      </c>
      <c r="Y152" s="46">
        <v>0</v>
      </c>
      <c r="Z152" s="46">
        <v>0</v>
      </c>
      <c r="AA152" s="46">
        <v>3</v>
      </c>
    </row>
    <row r="153" spans="1:27" s="24" customFormat="1" ht="15.75" customHeight="1" x14ac:dyDescent="0.15">
      <c r="B153" s="28" t="s">
        <v>87</v>
      </c>
      <c r="C153" s="28"/>
      <c r="E153" s="25" t="s">
        <v>95</v>
      </c>
      <c r="G153" s="61">
        <f t="shared" si="30"/>
        <v>235</v>
      </c>
      <c r="H153" s="46">
        <v>77</v>
      </c>
      <c r="I153" s="46">
        <v>122</v>
      </c>
      <c r="J153" s="46">
        <v>0</v>
      </c>
      <c r="K153" s="46">
        <v>0</v>
      </c>
      <c r="L153" s="46">
        <v>0</v>
      </c>
      <c r="M153" s="46">
        <v>0</v>
      </c>
      <c r="N153" s="46">
        <v>0</v>
      </c>
      <c r="O153" s="46">
        <v>0</v>
      </c>
      <c r="P153" s="46">
        <v>24</v>
      </c>
      <c r="Q153" s="46">
        <v>1</v>
      </c>
      <c r="R153" s="46">
        <v>5</v>
      </c>
      <c r="S153" s="46">
        <v>2</v>
      </c>
      <c r="T153" s="46">
        <v>1</v>
      </c>
      <c r="U153" s="46">
        <v>0</v>
      </c>
      <c r="V153" s="46">
        <v>0</v>
      </c>
      <c r="W153" s="46">
        <v>0</v>
      </c>
      <c r="X153" s="46">
        <v>0</v>
      </c>
      <c r="Y153" s="46">
        <v>0</v>
      </c>
      <c r="Z153" s="46">
        <v>0</v>
      </c>
      <c r="AA153" s="46">
        <v>3</v>
      </c>
    </row>
    <row r="154" spans="1:27" s="24" customFormat="1" ht="15.75" customHeight="1" x14ac:dyDescent="0.15">
      <c r="B154" s="64" t="s">
        <v>118</v>
      </c>
      <c r="C154" s="64"/>
      <c r="E154" s="25" t="s">
        <v>25</v>
      </c>
      <c r="G154" s="61">
        <f>SUM(H154:AA154)</f>
        <v>528</v>
      </c>
      <c r="H154" s="46">
        <v>0</v>
      </c>
      <c r="I154" s="46">
        <v>498</v>
      </c>
      <c r="J154" s="46">
        <v>4</v>
      </c>
      <c r="K154" s="46">
        <v>0</v>
      </c>
      <c r="L154" s="46">
        <v>0</v>
      </c>
      <c r="M154" s="46">
        <v>0</v>
      </c>
      <c r="N154" s="46">
        <v>0</v>
      </c>
      <c r="O154" s="46">
        <v>0</v>
      </c>
      <c r="P154" s="46">
        <v>0</v>
      </c>
      <c r="Q154" s="46">
        <v>0</v>
      </c>
      <c r="R154" s="46">
        <v>0</v>
      </c>
      <c r="S154" s="46">
        <v>0</v>
      </c>
      <c r="T154" s="46">
        <v>0</v>
      </c>
      <c r="U154" s="46">
        <v>0</v>
      </c>
      <c r="V154" s="46">
        <v>0</v>
      </c>
      <c r="W154" s="46">
        <v>0</v>
      </c>
      <c r="X154" s="46">
        <v>0</v>
      </c>
      <c r="Y154" s="46">
        <v>0</v>
      </c>
      <c r="Z154" s="46">
        <v>0</v>
      </c>
      <c r="AA154" s="46">
        <v>26</v>
      </c>
    </row>
    <row r="155" spans="1:27" s="24" customFormat="1" ht="15.75" customHeight="1" x14ac:dyDescent="0.15">
      <c r="B155" s="66"/>
      <c r="C155" s="66"/>
      <c r="E155" s="25" t="s">
        <v>26</v>
      </c>
      <c r="G155" s="61">
        <f>SUM(H155:AA155)</f>
        <v>1</v>
      </c>
      <c r="H155" s="46">
        <v>0</v>
      </c>
      <c r="I155" s="46">
        <v>0</v>
      </c>
      <c r="J155" s="46">
        <v>0</v>
      </c>
      <c r="K155" s="46">
        <v>0</v>
      </c>
      <c r="L155" s="46">
        <v>0</v>
      </c>
      <c r="M155" s="46">
        <v>0</v>
      </c>
      <c r="N155" s="46">
        <v>0</v>
      </c>
      <c r="O155" s="46">
        <v>0</v>
      </c>
      <c r="P155" s="46">
        <v>0</v>
      </c>
      <c r="Q155" s="46">
        <v>0</v>
      </c>
      <c r="R155" s="46">
        <v>0</v>
      </c>
      <c r="S155" s="46">
        <v>0</v>
      </c>
      <c r="T155" s="46">
        <v>0</v>
      </c>
      <c r="U155" s="46">
        <v>0</v>
      </c>
      <c r="V155" s="46">
        <v>0</v>
      </c>
      <c r="W155" s="46">
        <v>0</v>
      </c>
      <c r="X155" s="46">
        <v>0</v>
      </c>
      <c r="Y155" s="46">
        <v>0</v>
      </c>
      <c r="Z155" s="46">
        <v>0</v>
      </c>
      <c r="AA155" s="46">
        <v>1</v>
      </c>
    </row>
    <row r="156" spans="1:27" s="24" customFormat="1" ht="15.75" customHeight="1" x14ac:dyDescent="0.15">
      <c r="B156" s="64" t="s">
        <v>101</v>
      </c>
      <c r="C156" s="64"/>
      <c r="E156" s="25" t="s">
        <v>25</v>
      </c>
      <c r="G156" s="61">
        <f t="shared" si="30"/>
        <v>417</v>
      </c>
      <c r="H156" s="46">
        <v>0</v>
      </c>
      <c r="I156" s="46">
        <v>81</v>
      </c>
      <c r="J156" s="46">
        <v>0</v>
      </c>
      <c r="K156" s="46">
        <v>0</v>
      </c>
      <c r="L156" s="46">
        <v>0</v>
      </c>
      <c r="M156" s="46">
        <v>0</v>
      </c>
      <c r="N156" s="46">
        <v>0</v>
      </c>
      <c r="O156" s="46">
        <v>0</v>
      </c>
      <c r="P156" s="46">
        <v>0</v>
      </c>
      <c r="Q156" s="46">
        <v>314</v>
      </c>
      <c r="R156" s="46">
        <v>0</v>
      </c>
      <c r="S156" s="46">
        <v>0</v>
      </c>
      <c r="T156" s="46">
        <v>0</v>
      </c>
      <c r="U156" s="46">
        <v>0</v>
      </c>
      <c r="V156" s="46">
        <v>0</v>
      </c>
      <c r="W156" s="46">
        <v>0</v>
      </c>
      <c r="X156" s="46">
        <v>0</v>
      </c>
      <c r="Y156" s="46">
        <v>0</v>
      </c>
      <c r="Z156" s="46">
        <v>0</v>
      </c>
      <c r="AA156" s="46">
        <v>22</v>
      </c>
    </row>
    <row r="157" spans="1:27" s="24" customFormat="1" ht="15.75" customHeight="1" x14ac:dyDescent="0.15">
      <c r="B157" s="66"/>
      <c r="C157" s="66"/>
      <c r="E157" s="25" t="s">
        <v>26</v>
      </c>
      <c r="G157" s="61">
        <f t="shared" si="30"/>
        <v>2</v>
      </c>
      <c r="H157" s="46">
        <v>0</v>
      </c>
      <c r="I157" s="46">
        <v>0</v>
      </c>
      <c r="J157" s="46">
        <v>0</v>
      </c>
      <c r="K157" s="46">
        <v>0</v>
      </c>
      <c r="L157" s="46">
        <v>0</v>
      </c>
      <c r="M157" s="46">
        <v>0</v>
      </c>
      <c r="N157" s="46">
        <v>0</v>
      </c>
      <c r="O157" s="46">
        <v>0</v>
      </c>
      <c r="P157" s="46">
        <v>0</v>
      </c>
      <c r="Q157" s="46">
        <v>0</v>
      </c>
      <c r="R157" s="46">
        <v>0</v>
      </c>
      <c r="S157" s="46">
        <v>0</v>
      </c>
      <c r="T157" s="46">
        <v>0</v>
      </c>
      <c r="U157" s="46">
        <v>0</v>
      </c>
      <c r="V157" s="46">
        <v>0</v>
      </c>
      <c r="W157" s="46">
        <v>0</v>
      </c>
      <c r="X157" s="46">
        <v>0</v>
      </c>
      <c r="Y157" s="46">
        <v>0</v>
      </c>
      <c r="Z157" s="46">
        <v>0</v>
      </c>
      <c r="AA157" s="46">
        <v>2</v>
      </c>
    </row>
    <row r="158" spans="1:27" s="24" customFormat="1" ht="15.75" customHeight="1" x14ac:dyDescent="0.15">
      <c r="B158" s="64" t="s">
        <v>88</v>
      </c>
      <c r="C158" s="64"/>
      <c r="E158" s="25" t="s">
        <v>119</v>
      </c>
      <c r="G158" s="61">
        <f t="shared" si="30"/>
        <v>775</v>
      </c>
      <c r="H158" s="46">
        <v>360</v>
      </c>
      <c r="I158" s="46">
        <v>0</v>
      </c>
      <c r="J158" s="46">
        <v>0</v>
      </c>
      <c r="K158" s="46">
        <v>0</v>
      </c>
      <c r="L158" s="46">
        <v>3</v>
      </c>
      <c r="M158" s="46">
        <v>0</v>
      </c>
      <c r="N158" s="46">
        <v>0</v>
      </c>
      <c r="O158" s="46">
        <v>0</v>
      </c>
      <c r="P158" s="46">
        <v>397</v>
      </c>
      <c r="Q158" s="46">
        <v>0</v>
      </c>
      <c r="R158" s="46">
        <v>0</v>
      </c>
      <c r="S158" s="46">
        <v>0</v>
      </c>
      <c r="T158" s="46">
        <v>0</v>
      </c>
      <c r="U158" s="46">
        <v>0</v>
      </c>
      <c r="V158" s="46">
        <v>0</v>
      </c>
      <c r="W158" s="46">
        <v>0</v>
      </c>
      <c r="X158" s="46">
        <v>0</v>
      </c>
      <c r="Y158" s="46">
        <v>0</v>
      </c>
      <c r="Z158" s="46">
        <v>0</v>
      </c>
      <c r="AA158" s="46">
        <v>15</v>
      </c>
    </row>
    <row r="159" spans="1:27" s="24" customFormat="1" ht="15.75" customHeight="1" x14ac:dyDescent="0.15">
      <c r="B159" s="64" t="s">
        <v>89</v>
      </c>
      <c r="C159" s="64"/>
      <c r="E159" s="25" t="s">
        <v>25</v>
      </c>
      <c r="G159" s="61">
        <f t="shared" si="30"/>
        <v>229</v>
      </c>
      <c r="H159" s="46">
        <v>0</v>
      </c>
      <c r="I159" s="46">
        <v>210</v>
      </c>
      <c r="J159" s="46">
        <v>0</v>
      </c>
      <c r="K159" s="46">
        <v>0</v>
      </c>
      <c r="L159" s="46">
        <v>0</v>
      </c>
      <c r="M159" s="46">
        <v>0</v>
      </c>
      <c r="N159" s="46">
        <v>0</v>
      </c>
      <c r="O159" s="46">
        <v>0</v>
      </c>
      <c r="P159" s="46">
        <v>0</v>
      </c>
      <c r="Q159" s="46">
        <v>0</v>
      </c>
      <c r="R159" s="46">
        <v>0</v>
      </c>
      <c r="S159" s="46">
        <v>0</v>
      </c>
      <c r="T159" s="46">
        <v>0</v>
      </c>
      <c r="U159" s="46">
        <v>0</v>
      </c>
      <c r="V159" s="46">
        <v>0</v>
      </c>
      <c r="W159" s="46">
        <v>0</v>
      </c>
      <c r="X159" s="46">
        <v>0</v>
      </c>
      <c r="Y159" s="46">
        <v>0</v>
      </c>
      <c r="Z159" s="46">
        <v>0</v>
      </c>
      <c r="AA159" s="46">
        <v>19</v>
      </c>
    </row>
    <row r="160" spans="1:27" s="24" customFormat="1" ht="15.75" customHeight="1" x14ac:dyDescent="0.15">
      <c r="B160" s="66"/>
      <c r="C160" s="66"/>
      <c r="E160" s="25" t="s">
        <v>26</v>
      </c>
      <c r="G160" s="61">
        <f t="shared" si="30"/>
        <v>4</v>
      </c>
      <c r="H160" s="46">
        <v>0</v>
      </c>
      <c r="I160" s="46">
        <v>0</v>
      </c>
      <c r="J160" s="46">
        <v>0</v>
      </c>
      <c r="K160" s="46">
        <v>0</v>
      </c>
      <c r="L160" s="46">
        <v>0</v>
      </c>
      <c r="M160" s="46">
        <v>0</v>
      </c>
      <c r="N160" s="46">
        <v>0</v>
      </c>
      <c r="O160" s="46">
        <v>0</v>
      </c>
      <c r="P160" s="46">
        <v>0</v>
      </c>
      <c r="Q160" s="46">
        <v>0</v>
      </c>
      <c r="R160" s="46">
        <v>0</v>
      </c>
      <c r="S160" s="46">
        <v>0</v>
      </c>
      <c r="T160" s="46">
        <v>0</v>
      </c>
      <c r="U160" s="46">
        <v>0</v>
      </c>
      <c r="V160" s="46">
        <v>0</v>
      </c>
      <c r="W160" s="46">
        <v>0</v>
      </c>
      <c r="X160" s="46">
        <v>0</v>
      </c>
      <c r="Y160" s="46">
        <v>0</v>
      </c>
      <c r="Z160" s="46">
        <v>0</v>
      </c>
      <c r="AA160" s="46">
        <v>4</v>
      </c>
    </row>
    <row r="161" spans="1:27" s="24" customFormat="1" ht="15.75" customHeight="1" x14ac:dyDescent="0.15">
      <c r="B161" s="64" t="s">
        <v>102</v>
      </c>
      <c r="C161" s="64"/>
      <c r="E161" s="25" t="s">
        <v>119</v>
      </c>
      <c r="G161" s="61">
        <f t="shared" si="30"/>
        <v>410</v>
      </c>
      <c r="H161" s="46">
        <v>1</v>
      </c>
      <c r="I161" s="46">
        <v>395</v>
      </c>
      <c r="J161" s="46">
        <v>0</v>
      </c>
      <c r="K161" s="46">
        <v>0</v>
      </c>
      <c r="L161" s="46">
        <v>0</v>
      </c>
      <c r="M161" s="46">
        <v>0</v>
      </c>
      <c r="N161" s="46">
        <v>0</v>
      </c>
      <c r="O161" s="46">
        <v>0</v>
      </c>
      <c r="P161" s="46" t="s">
        <v>120</v>
      </c>
      <c r="Q161" s="46">
        <v>0</v>
      </c>
      <c r="R161" s="46" t="s">
        <v>120</v>
      </c>
      <c r="S161" s="46" t="s">
        <v>121</v>
      </c>
      <c r="T161" s="46">
        <v>0</v>
      </c>
      <c r="U161" s="46">
        <v>0</v>
      </c>
      <c r="V161" s="46">
        <v>0</v>
      </c>
      <c r="W161" s="46">
        <v>0</v>
      </c>
      <c r="X161" s="46">
        <v>0</v>
      </c>
      <c r="Y161" s="46">
        <v>0</v>
      </c>
      <c r="Z161" s="46">
        <v>0</v>
      </c>
      <c r="AA161" s="46">
        <v>14</v>
      </c>
    </row>
    <row r="162" spans="1:27" s="24" customFormat="1" ht="15.75" customHeight="1" x14ac:dyDescent="0.15">
      <c r="B162" s="65" t="s">
        <v>90</v>
      </c>
      <c r="C162" s="65"/>
      <c r="E162" s="25" t="s">
        <v>25</v>
      </c>
      <c r="G162" s="61">
        <f t="shared" si="30"/>
        <v>313</v>
      </c>
      <c r="H162" s="46">
        <v>98</v>
      </c>
      <c r="I162" s="46">
        <v>176</v>
      </c>
      <c r="J162" s="46">
        <v>0</v>
      </c>
      <c r="K162" s="46">
        <v>0</v>
      </c>
      <c r="L162" s="46">
        <v>0</v>
      </c>
      <c r="M162" s="46">
        <v>0</v>
      </c>
      <c r="N162" s="46">
        <v>0</v>
      </c>
      <c r="O162" s="46">
        <v>0</v>
      </c>
      <c r="P162" s="46">
        <v>0</v>
      </c>
      <c r="Q162" s="46">
        <v>0</v>
      </c>
      <c r="R162" s="46">
        <v>15</v>
      </c>
      <c r="S162" s="46">
        <v>1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46">
        <v>0</v>
      </c>
      <c r="Z162" s="46">
        <v>0</v>
      </c>
      <c r="AA162" s="46">
        <v>23</v>
      </c>
    </row>
    <row r="163" spans="1:27" s="24" customFormat="1" ht="15.75" customHeight="1" x14ac:dyDescent="0.15">
      <c r="B163" s="65"/>
      <c r="C163" s="65"/>
      <c r="E163" s="25" t="s">
        <v>26</v>
      </c>
      <c r="G163" s="61">
        <f t="shared" si="30"/>
        <v>2</v>
      </c>
      <c r="H163" s="46">
        <v>0</v>
      </c>
      <c r="I163" s="46">
        <v>0</v>
      </c>
      <c r="J163" s="46">
        <v>0</v>
      </c>
      <c r="K163" s="46">
        <v>0</v>
      </c>
      <c r="L163" s="46">
        <v>0</v>
      </c>
      <c r="M163" s="46">
        <v>0</v>
      </c>
      <c r="N163" s="46">
        <v>0</v>
      </c>
      <c r="O163" s="46">
        <v>0</v>
      </c>
      <c r="P163" s="46">
        <v>0</v>
      </c>
      <c r="Q163" s="46">
        <v>0</v>
      </c>
      <c r="R163" s="46">
        <v>0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46">
        <v>0</v>
      </c>
      <c r="Z163" s="46">
        <v>0</v>
      </c>
      <c r="AA163" s="46">
        <v>2</v>
      </c>
    </row>
    <row r="164" spans="1:27" s="24" customFormat="1" ht="15.75" customHeight="1" x14ac:dyDescent="0.15">
      <c r="B164" s="40" t="s">
        <v>91</v>
      </c>
      <c r="C164" s="41" t="s">
        <v>32</v>
      </c>
      <c r="E164" s="25" t="s">
        <v>119</v>
      </c>
      <c r="G164" s="61">
        <f t="shared" si="30"/>
        <v>401</v>
      </c>
      <c r="H164" s="46">
        <v>262</v>
      </c>
      <c r="I164" s="46">
        <v>18</v>
      </c>
      <c r="J164" s="46">
        <v>0</v>
      </c>
      <c r="K164" s="46">
        <v>0</v>
      </c>
      <c r="L164" s="46">
        <v>0</v>
      </c>
      <c r="M164" s="46">
        <v>0</v>
      </c>
      <c r="N164" s="46">
        <v>0</v>
      </c>
      <c r="O164" s="46">
        <v>0</v>
      </c>
      <c r="P164" s="46">
        <v>18</v>
      </c>
      <c r="Q164" s="46">
        <v>0</v>
      </c>
      <c r="R164" s="46">
        <v>97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46">
        <v>0</v>
      </c>
      <c r="Z164" s="46">
        <v>0</v>
      </c>
      <c r="AA164" s="46">
        <v>6</v>
      </c>
    </row>
    <row r="165" spans="1:27" s="24" customFormat="1" ht="15.75" customHeight="1" x14ac:dyDescent="0.15">
      <c r="B165" s="64" t="s">
        <v>92</v>
      </c>
      <c r="C165" s="64"/>
      <c r="E165" s="25" t="s">
        <v>25</v>
      </c>
      <c r="G165" s="61">
        <f t="shared" si="30"/>
        <v>223</v>
      </c>
      <c r="H165" s="46">
        <v>88</v>
      </c>
      <c r="I165" s="46">
        <v>1</v>
      </c>
      <c r="J165" s="46">
        <v>0</v>
      </c>
      <c r="K165" s="46">
        <v>0</v>
      </c>
      <c r="L165" s="46">
        <v>0</v>
      </c>
      <c r="M165" s="46">
        <v>0</v>
      </c>
      <c r="N165" s="46">
        <v>0</v>
      </c>
      <c r="O165" s="46">
        <v>0</v>
      </c>
      <c r="P165" s="46">
        <v>2</v>
      </c>
      <c r="Q165" s="46">
        <v>0</v>
      </c>
      <c r="R165" s="46">
        <v>0</v>
      </c>
      <c r="S165" s="46">
        <v>0</v>
      </c>
      <c r="T165" s="46">
        <v>0</v>
      </c>
      <c r="U165" s="46">
        <v>0</v>
      </c>
      <c r="V165" s="46">
        <v>0</v>
      </c>
      <c r="W165" s="46">
        <v>0</v>
      </c>
      <c r="X165" s="46">
        <v>0</v>
      </c>
      <c r="Y165" s="46">
        <v>0</v>
      </c>
      <c r="Z165" s="46">
        <v>0</v>
      </c>
      <c r="AA165" s="46">
        <v>132</v>
      </c>
    </row>
    <row r="166" spans="1:27" s="24" customFormat="1" ht="15.75" customHeight="1" x14ac:dyDescent="0.15">
      <c r="B166" s="64"/>
      <c r="C166" s="64"/>
      <c r="E166" s="25" t="s">
        <v>26</v>
      </c>
      <c r="G166" s="61">
        <f t="shared" si="30"/>
        <v>10</v>
      </c>
      <c r="H166" s="46">
        <v>1</v>
      </c>
      <c r="I166" s="46">
        <v>3</v>
      </c>
      <c r="J166" s="46">
        <v>0</v>
      </c>
      <c r="K166" s="46">
        <v>0</v>
      </c>
      <c r="L166" s="46">
        <v>0</v>
      </c>
      <c r="M166" s="46">
        <v>0</v>
      </c>
      <c r="N166" s="46">
        <v>0</v>
      </c>
      <c r="O166" s="46">
        <v>0</v>
      </c>
      <c r="P166" s="46">
        <v>0</v>
      </c>
      <c r="Q166" s="46">
        <v>0</v>
      </c>
      <c r="R166" s="46">
        <v>0</v>
      </c>
      <c r="S166" s="46">
        <v>0</v>
      </c>
      <c r="T166" s="46">
        <v>0</v>
      </c>
      <c r="U166" s="46">
        <v>0</v>
      </c>
      <c r="V166" s="46">
        <v>0</v>
      </c>
      <c r="W166" s="46">
        <v>0</v>
      </c>
      <c r="X166" s="46">
        <v>0</v>
      </c>
      <c r="Y166" s="46">
        <v>0</v>
      </c>
      <c r="Z166" s="46">
        <v>0</v>
      </c>
      <c r="AA166" s="46">
        <v>6</v>
      </c>
    </row>
    <row r="167" spans="1:27" s="52" customFormat="1" ht="15.75" customHeight="1" x14ac:dyDescent="0.15">
      <c r="A167" s="24"/>
      <c r="B167" s="55"/>
      <c r="C167" s="55"/>
      <c r="E167" s="53"/>
      <c r="G167" s="62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45"/>
      <c r="T167" s="45"/>
      <c r="U167" s="45"/>
      <c r="V167" s="45"/>
      <c r="W167" s="45"/>
      <c r="X167" s="45"/>
      <c r="Y167" s="45"/>
      <c r="Z167" s="45"/>
      <c r="AA167" s="45"/>
    </row>
    <row r="168" spans="1:27" s="52" customFormat="1" ht="15.75" customHeight="1" x14ac:dyDescent="0.15">
      <c r="A168" s="22"/>
      <c r="B168" s="69" t="s">
        <v>93</v>
      </c>
      <c r="C168" s="69"/>
      <c r="E168" s="53"/>
      <c r="G168" s="62">
        <v>0</v>
      </c>
      <c r="H168" s="45">
        <v>0</v>
      </c>
      <c r="I168" s="45">
        <v>0</v>
      </c>
      <c r="J168" s="45">
        <v>0</v>
      </c>
      <c r="K168" s="45">
        <v>0</v>
      </c>
      <c r="L168" s="45">
        <v>0</v>
      </c>
      <c r="M168" s="45">
        <v>0</v>
      </c>
      <c r="N168" s="45">
        <v>0</v>
      </c>
      <c r="O168" s="45">
        <v>0</v>
      </c>
      <c r="P168" s="45">
        <v>0</v>
      </c>
      <c r="Q168" s="45">
        <v>0</v>
      </c>
      <c r="R168" s="45">
        <v>0</v>
      </c>
      <c r="S168" s="45">
        <v>0</v>
      </c>
      <c r="T168" s="45">
        <v>0</v>
      </c>
      <c r="U168" s="45">
        <v>0</v>
      </c>
      <c r="V168" s="45">
        <v>0</v>
      </c>
      <c r="W168" s="45">
        <v>0</v>
      </c>
      <c r="X168" s="45">
        <v>0</v>
      </c>
      <c r="Y168" s="45">
        <v>0</v>
      </c>
      <c r="Z168" s="45">
        <v>0</v>
      </c>
      <c r="AA168" s="45">
        <v>0</v>
      </c>
    </row>
    <row r="169" spans="1:27" s="24" customFormat="1" ht="15.75" customHeight="1" x14ac:dyDescent="0.15">
      <c r="B169" s="30"/>
      <c r="C169" s="30"/>
      <c r="E169" s="25"/>
      <c r="G169" s="35"/>
      <c r="H169" s="36"/>
      <c r="I169" s="36"/>
      <c r="J169" s="36"/>
      <c r="K169" s="36"/>
      <c r="L169" s="36"/>
      <c r="M169" s="36"/>
      <c r="N169" s="36"/>
      <c r="O169" s="36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</row>
    <row r="170" spans="1:27" s="24" customFormat="1" ht="15.75" customHeight="1" x14ac:dyDescent="0.15">
      <c r="A170" s="31"/>
      <c r="B170" s="32"/>
      <c r="C170" s="32"/>
      <c r="D170" s="31"/>
      <c r="E170" s="31"/>
      <c r="F170" s="31"/>
      <c r="G170" s="37"/>
      <c r="H170" s="38"/>
      <c r="I170" s="38"/>
      <c r="J170" s="38"/>
      <c r="K170" s="38"/>
      <c r="L170" s="38"/>
      <c r="M170" s="38"/>
      <c r="N170" s="38"/>
      <c r="O170" s="38"/>
      <c r="P170" s="38"/>
      <c r="Q170" s="38"/>
      <c r="R170" s="38"/>
      <c r="S170" s="38"/>
      <c r="T170" s="38"/>
      <c r="U170" s="38"/>
      <c r="V170" s="38"/>
      <c r="W170" s="38"/>
      <c r="X170" s="38"/>
      <c r="Y170" s="38"/>
      <c r="Z170" s="38"/>
      <c r="AA170" s="38"/>
    </row>
    <row r="171" spans="1:27" ht="11.25" customHeight="1" x14ac:dyDescent="0.15"/>
    <row r="172" spans="1:27" ht="11.25" customHeight="1" x14ac:dyDescent="0.15"/>
    <row r="173" spans="1:27" ht="11.25" customHeight="1" x14ac:dyDescent="0.15"/>
    <row r="174" spans="1:27" ht="11.25" customHeight="1" x14ac:dyDescent="0.15"/>
    <row r="175" spans="1:27" ht="11.25" customHeight="1" x14ac:dyDescent="0.15"/>
    <row r="176" spans="1:27" ht="11.25" customHeight="1" x14ac:dyDescent="0.15"/>
    <row r="177" ht="11.25" customHeight="1" x14ac:dyDescent="0.15"/>
    <row r="178" ht="11.25" customHeight="1" x14ac:dyDescent="0.15"/>
    <row r="179" ht="11.25" customHeight="1" x14ac:dyDescent="0.15"/>
    <row r="180" ht="11.25" customHeight="1" x14ac:dyDescent="0.15"/>
    <row r="181" ht="11.25" customHeight="1" x14ac:dyDescent="0.15"/>
    <row r="182" ht="11.25" customHeight="1" x14ac:dyDescent="0.15"/>
    <row r="183" ht="11.25" customHeight="1" x14ac:dyDescent="0.15"/>
    <row r="184" ht="11.25" customHeight="1" x14ac:dyDescent="0.15"/>
    <row r="185" ht="11.25" customHeight="1" x14ac:dyDescent="0.15"/>
    <row r="186" ht="11.25" customHeight="1" x14ac:dyDescent="0.15"/>
    <row r="187" ht="11.25" customHeight="1" x14ac:dyDescent="0.15"/>
    <row r="188" ht="11.25" customHeight="1" x14ac:dyDescent="0.15"/>
    <row r="189" ht="11.25" customHeight="1" x14ac:dyDescent="0.15"/>
    <row r="190" ht="11.25" customHeight="1" x14ac:dyDescent="0.15"/>
    <row r="191" ht="11.25" customHeight="1" x14ac:dyDescent="0.15"/>
    <row r="192" ht="11.25" customHeight="1" x14ac:dyDescent="0.15"/>
    <row r="193" ht="11.25" customHeight="1" x14ac:dyDescent="0.15"/>
    <row r="194" ht="11.25" customHeight="1" x14ac:dyDescent="0.15"/>
    <row r="195" ht="11.25" customHeight="1" x14ac:dyDescent="0.15"/>
    <row r="196" ht="11.25" customHeight="1" x14ac:dyDescent="0.15"/>
    <row r="197" ht="11.25" customHeight="1" x14ac:dyDescent="0.15"/>
    <row r="198" ht="11.25" customHeight="1" x14ac:dyDescent="0.15"/>
    <row r="199" ht="11.25" customHeight="1" x14ac:dyDescent="0.15"/>
    <row r="200" ht="11.25" customHeight="1" x14ac:dyDescent="0.15"/>
    <row r="201" ht="11.25" customHeight="1" x14ac:dyDescent="0.15"/>
    <row r="202" ht="11.25" customHeight="1" x14ac:dyDescent="0.15"/>
    <row r="203" ht="11.25" customHeight="1" x14ac:dyDescent="0.15"/>
    <row r="204" ht="11.25" customHeight="1" x14ac:dyDescent="0.15"/>
    <row r="205" ht="11.25" customHeight="1" x14ac:dyDescent="0.15"/>
    <row r="206" ht="11.25" customHeight="1" x14ac:dyDescent="0.15"/>
    <row r="207" ht="11.25" customHeight="1" x14ac:dyDescent="0.15"/>
    <row r="208" ht="11.25" customHeight="1" x14ac:dyDescent="0.15"/>
    <row r="209" ht="11.25" customHeight="1" x14ac:dyDescent="0.15"/>
    <row r="210" ht="11.25" customHeight="1" x14ac:dyDescent="0.15"/>
    <row r="211" ht="11.25" customHeight="1" x14ac:dyDescent="0.15"/>
    <row r="212" ht="11.25" customHeight="1" x14ac:dyDescent="0.15"/>
    <row r="213" ht="11.25" customHeight="1" x14ac:dyDescent="0.15"/>
    <row r="214" ht="11.25" customHeight="1" x14ac:dyDescent="0.15"/>
    <row r="215" ht="11.25" customHeight="1" x14ac:dyDescent="0.15"/>
    <row r="216" ht="11.25" customHeight="1" x14ac:dyDescent="0.15"/>
    <row r="217" ht="11.25" customHeight="1" x14ac:dyDescent="0.15"/>
    <row r="218" ht="11.25" customHeight="1" x14ac:dyDescent="0.15"/>
    <row r="219" ht="11.25" customHeight="1" x14ac:dyDescent="0.15"/>
    <row r="220" ht="11.25" customHeight="1" x14ac:dyDescent="0.15"/>
    <row r="221" ht="11.25" customHeight="1" x14ac:dyDescent="0.15"/>
    <row r="222" ht="11.25" customHeight="1" x14ac:dyDescent="0.15"/>
    <row r="223" ht="11.25" customHeight="1" x14ac:dyDescent="0.15"/>
    <row r="224" ht="11.25" customHeight="1" x14ac:dyDescent="0.15"/>
    <row r="225" ht="11.25" customHeight="1" x14ac:dyDescent="0.15"/>
    <row r="226" ht="11.25" customHeight="1" x14ac:dyDescent="0.15"/>
    <row r="227" ht="11.25" customHeight="1" x14ac:dyDescent="0.15"/>
    <row r="228" ht="11.25" customHeight="1" x14ac:dyDescent="0.15"/>
    <row r="229" ht="11.25" customHeight="1" x14ac:dyDescent="0.15"/>
    <row r="230" ht="11.25" customHeight="1" x14ac:dyDescent="0.15"/>
    <row r="231" ht="11.25" customHeight="1" x14ac:dyDescent="0.15"/>
    <row r="232" ht="11.25" customHeight="1" x14ac:dyDescent="0.15"/>
    <row r="233" ht="11.25" customHeight="1" x14ac:dyDescent="0.15"/>
    <row r="234" ht="11.25" customHeight="1" x14ac:dyDescent="0.15"/>
    <row r="235" ht="11.25" customHeight="1" x14ac:dyDescent="0.15"/>
    <row r="236" ht="11.25" customHeight="1" x14ac:dyDescent="0.15"/>
    <row r="237" ht="11.25" customHeight="1" x14ac:dyDescent="0.15"/>
    <row r="238" ht="11.25" customHeight="1" x14ac:dyDescent="0.15"/>
    <row r="239" ht="11.25" customHeight="1" x14ac:dyDescent="0.15"/>
    <row r="240" ht="11.25" customHeight="1" x14ac:dyDescent="0.15"/>
    <row r="241" ht="11.25" customHeight="1" x14ac:dyDescent="0.15"/>
    <row r="242" ht="11.25" customHeight="1" x14ac:dyDescent="0.15"/>
    <row r="243" ht="11.25" customHeight="1" x14ac:dyDescent="0.15"/>
    <row r="244" ht="11.25" customHeight="1" x14ac:dyDescent="0.15"/>
    <row r="245" ht="11.25" customHeight="1" x14ac:dyDescent="0.15"/>
    <row r="246" ht="11.25" customHeight="1" x14ac:dyDescent="0.15"/>
    <row r="247" ht="11.25" customHeight="1" x14ac:dyDescent="0.15"/>
    <row r="248" ht="11.25" customHeight="1" x14ac:dyDescent="0.15"/>
    <row r="249" ht="11.25" customHeight="1" x14ac:dyDescent="0.15"/>
    <row r="250" ht="11.25" customHeight="1" x14ac:dyDescent="0.15"/>
    <row r="251" ht="11.25" customHeight="1" x14ac:dyDescent="0.15"/>
    <row r="252" ht="11.25" customHeight="1" x14ac:dyDescent="0.15"/>
    <row r="253" ht="11.25" customHeight="1" x14ac:dyDescent="0.15"/>
    <row r="254" ht="11.25" customHeight="1" x14ac:dyDescent="0.15"/>
    <row r="255" ht="11.25" customHeight="1" x14ac:dyDescent="0.15"/>
    <row r="256" ht="11.25" customHeight="1" x14ac:dyDescent="0.15"/>
    <row r="257" ht="11.25" customHeight="1" x14ac:dyDescent="0.15"/>
    <row r="258" ht="11.25" customHeight="1" x14ac:dyDescent="0.15"/>
    <row r="259" ht="11.25" customHeight="1" x14ac:dyDescent="0.15"/>
    <row r="260" ht="11.25" customHeight="1" x14ac:dyDescent="0.15"/>
    <row r="261" ht="11.25" customHeight="1" x14ac:dyDescent="0.15"/>
    <row r="262" ht="11.25" customHeight="1" x14ac:dyDescent="0.15"/>
    <row r="263" ht="11.25" customHeight="1" x14ac:dyDescent="0.15"/>
    <row r="264" ht="11.25" customHeight="1" x14ac:dyDescent="0.15"/>
    <row r="265" ht="11.25" customHeight="1" x14ac:dyDescent="0.15"/>
    <row r="266" ht="11.25" customHeight="1" x14ac:dyDescent="0.15"/>
    <row r="267" ht="11.25" customHeight="1" x14ac:dyDescent="0.15"/>
    <row r="268" ht="11.25" customHeight="1" x14ac:dyDescent="0.15"/>
    <row r="269" ht="11.25" customHeight="1" x14ac:dyDescent="0.15"/>
    <row r="270" ht="11.25" customHeight="1" x14ac:dyDescent="0.15"/>
    <row r="271" ht="11.25" customHeight="1" x14ac:dyDescent="0.15"/>
    <row r="272" ht="11.25" customHeight="1" x14ac:dyDescent="0.15"/>
    <row r="273" ht="11.25" customHeight="1" x14ac:dyDescent="0.15"/>
    <row r="274" ht="11.25" customHeight="1" x14ac:dyDescent="0.15"/>
    <row r="275" ht="11.25" customHeight="1" x14ac:dyDescent="0.15"/>
    <row r="276" ht="11.25" customHeight="1" x14ac:dyDescent="0.15"/>
    <row r="277" ht="11.25" customHeight="1" x14ac:dyDescent="0.15"/>
    <row r="278" ht="11.25" customHeight="1" x14ac:dyDescent="0.15"/>
    <row r="279" ht="11.25" customHeight="1" x14ac:dyDescent="0.15"/>
    <row r="280" ht="11.25" customHeight="1" x14ac:dyDescent="0.15"/>
    <row r="281" ht="11.25" customHeight="1" x14ac:dyDescent="0.15"/>
    <row r="282" ht="11.25" customHeight="1" x14ac:dyDescent="0.15"/>
    <row r="283" ht="11.25" customHeight="1" x14ac:dyDescent="0.15"/>
    <row r="284" ht="11.25" customHeight="1" x14ac:dyDescent="0.15"/>
    <row r="285" ht="11.25" customHeight="1" x14ac:dyDescent="0.15"/>
    <row r="286" ht="11.25" customHeight="1" x14ac:dyDescent="0.15"/>
    <row r="287" ht="11.25" customHeight="1" x14ac:dyDescent="0.15"/>
    <row r="288" ht="11.25" customHeight="1" x14ac:dyDescent="0.15"/>
    <row r="289" ht="11.25" customHeight="1" x14ac:dyDescent="0.15"/>
    <row r="290" ht="11.25" customHeight="1" x14ac:dyDescent="0.15"/>
    <row r="291" ht="11.25" customHeight="1" x14ac:dyDescent="0.15"/>
    <row r="292" ht="11.25" customHeight="1" x14ac:dyDescent="0.15"/>
    <row r="293" ht="11.25" customHeight="1" x14ac:dyDescent="0.15"/>
    <row r="294" ht="11.25" customHeight="1" x14ac:dyDescent="0.15"/>
    <row r="295" ht="11.25" customHeight="1" x14ac:dyDescent="0.15"/>
    <row r="296" ht="11.25" customHeight="1" x14ac:dyDescent="0.15"/>
    <row r="297" ht="11.25" customHeight="1" x14ac:dyDescent="0.15"/>
    <row r="298" ht="11.25" customHeight="1" x14ac:dyDescent="0.15"/>
    <row r="299" ht="11.25" customHeight="1" x14ac:dyDescent="0.15"/>
    <row r="300" ht="11.25" customHeight="1" x14ac:dyDescent="0.15"/>
    <row r="301" ht="11.25" customHeight="1" x14ac:dyDescent="0.15"/>
    <row r="302" ht="11.25" customHeight="1" x14ac:dyDescent="0.15"/>
    <row r="303" ht="11.25" customHeight="1" x14ac:dyDescent="0.15"/>
    <row r="304" ht="11.25" customHeight="1" x14ac:dyDescent="0.15"/>
    <row r="305" ht="11.25" customHeight="1" x14ac:dyDescent="0.15"/>
    <row r="306" ht="11.25" customHeight="1" x14ac:dyDescent="0.15"/>
    <row r="307" ht="11.25" customHeight="1" x14ac:dyDescent="0.15"/>
    <row r="308" ht="11.25" customHeight="1" x14ac:dyDescent="0.15"/>
    <row r="309" ht="11.25" customHeight="1" x14ac:dyDescent="0.15"/>
    <row r="310" ht="11.25" customHeight="1" x14ac:dyDescent="0.15"/>
    <row r="311" ht="11.25" customHeight="1" x14ac:dyDescent="0.15"/>
    <row r="312" ht="11.25" customHeight="1" x14ac:dyDescent="0.15"/>
    <row r="313" ht="11.25" customHeight="1" x14ac:dyDescent="0.15"/>
    <row r="314" ht="11.25" customHeight="1" x14ac:dyDescent="0.15"/>
    <row r="315" ht="11.25" customHeight="1" x14ac:dyDescent="0.15"/>
    <row r="316" ht="11.25" customHeight="1" x14ac:dyDescent="0.15"/>
    <row r="317" ht="11.25" customHeight="1" x14ac:dyDescent="0.15"/>
    <row r="318" ht="11.25" customHeight="1" x14ac:dyDescent="0.15"/>
    <row r="319" ht="11.25" customHeight="1" x14ac:dyDescent="0.15"/>
    <row r="320" ht="11.25" customHeight="1" x14ac:dyDescent="0.15"/>
    <row r="321" ht="11.25" customHeight="1" x14ac:dyDescent="0.15"/>
    <row r="322" ht="11.25" customHeight="1" x14ac:dyDescent="0.15"/>
    <row r="323" ht="11.25" customHeight="1" x14ac:dyDescent="0.15"/>
    <row r="324" ht="11.25" customHeight="1" x14ac:dyDescent="0.15"/>
    <row r="325" ht="11.25" customHeight="1" x14ac:dyDescent="0.15"/>
    <row r="326" ht="11.25" customHeight="1" x14ac:dyDescent="0.15"/>
    <row r="327" ht="11.25" customHeight="1" x14ac:dyDescent="0.15"/>
    <row r="328" ht="11.25" customHeight="1" x14ac:dyDescent="0.15"/>
    <row r="329" ht="11.25" customHeight="1" x14ac:dyDescent="0.15"/>
    <row r="330" ht="11.25" customHeight="1" x14ac:dyDescent="0.15"/>
    <row r="331" ht="11.25" customHeight="1" x14ac:dyDescent="0.15"/>
    <row r="332" ht="11.25" customHeight="1" x14ac:dyDescent="0.15"/>
    <row r="333" ht="11.25" customHeight="1" x14ac:dyDescent="0.15"/>
    <row r="334" ht="11.25" customHeight="1" x14ac:dyDescent="0.15"/>
  </sheetData>
  <mergeCells count="88">
    <mergeCell ref="B2:F2"/>
    <mergeCell ref="B15:C16"/>
    <mergeCell ref="B21:C21"/>
    <mergeCell ref="B58:C59"/>
    <mergeCell ref="B78:C78"/>
    <mergeCell ref="C66:C67"/>
    <mergeCell ref="B45:C46"/>
    <mergeCell ref="B44:C44"/>
    <mergeCell ref="B48:C49"/>
    <mergeCell ref="A3:N3"/>
    <mergeCell ref="B42:C43"/>
    <mergeCell ref="B29:C30"/>
    <mergeCell ref="B6:E6"/>
    <mergeCell ref="B8:E8"/>
    <mergeCell ref="B9:E9"/>
    <mergeCell ref="B10:E10"/>
    <mergeCell ref="B12:C13"/>
    <mergeCell ref="B18:C18"/>
    <mergeCell ref="B17:C17"/>
    <mergeCell ref="B24:C25"/>
    <mergeCell ref="B35:C36"/>
    <mergeCell ref="B62:C63"/>
    <mergeCell ref="B39:C40"/>
    <mergeCell ref="B55:C55"/>
    <mergeCell ref="B70:C71"/>
    <mergeCell ref="B27:C28"/>
    <mergeCell ref="B31:C32"/>
    <mergeCell ref="B56:C57"/>
    <mergeCell ref="B64:C65"/>
    <mergeCell ref="B50:C51"/>
    <mergeCell ref="B52:C52"/>
    <mergeCell ref="B53:B54"/>
    <mergeCell ref="C53:C54"/>
    <mergeCell ref="B72:C73"/>
    <mergeCell ref="B75:C76"/>
    <mergeCell ref="B66:B67"/>
    <mergeCell ref="B107:C107"/>
    <mergeCell ref="B79:C80"/>
    <mergeCell ref="B101:B102"/>
    <mergeCell ref="C101:C102"/>
    <mergeCell ref="B81:C81"/>
    <mergeCell ref="B90:C91"/>
    <mergeCell ref="B86:C87"/>
    <mergeCell ref="B129:C129"/>
    <mergeCell ref="B112:C113"/>
    <mergeCell ref="B114:C115"/>
    <mergeCell ref="B127:C128"/>
    <mergeCell ref="B99:C100"/>
    <mergeCell ref="B103:C103"/>
    <mergeCell ref="B110:C111"/>
    <mergeCell ref="B108:C109"/>
    <mergeCell ref="B124:C125"/>
    <mergeCell ref="B104:C105"/>
    <mergeCell ref="B132:C133"/>
    <mergeCell ref="B135:C136"/>
    <mergeCell ref="B138:C138"/>
    <mergeCell ref="B141:C142"/>
    <mergeCell ref="B143:C144"/>
    <mergeCell ref="B139:C140"/>
    <mergeCell ref="B168:C168"/>
    <mergeCell ref="B162:C163"/>
    <mergeCell ref="B165:C166"/>
    <mergeCell ref="B161:C161"/>
    <mergeCell ref="B156:C157"/>
    <mergeCell ref="B151:C152"/>
    <mergeCell ref="B158:C158"/>
    <mergeCell ref="B159:C160"/>
    <mergeCell ref="B154:C155"/>
    <mergeCell ref="B126:C126"/>
    <mergeCell ref="B130:B131"/>
    <mergeCell ref="B60:C61"/>
    <mergeCell ref="B117:C118"/>
    <mergeCell ref="B96:C97"/>
    <mergeCell ref="B84:C84"/>
    <mergeCell ref="B98:C98"/>
    <mergeCell ref="B120:C120"/>
    <mergeCell ref="B93:C94"/>
    <mergeCell ref="C130:C131"/>
    <mergeCell ref="B146:C147"/>
    <mergeCell ref="B149:B150"/>
    <mergeCell ref="B19:C20"/>
    <mergeCell ref="B33:C34"/>
    <mergeCell ref="B68:B69"/>
    <mergeCell ref="C68:C69"/>
    <mergeCell ref="B88:C89"/>
    <mergeCell ref="B82:C83"/>
    <mergeCell ref="C149:C150"/>
    <mergeCell ref="B121:C122"/>
  </mergeCells>
  <phoneticPr fontId="3"/>
  <pageMargins left="0.25" right="0.25" top="0.75" bottom="0.75" header="0.3" footer="0.3"/>
  <pageSetup paperSize="9" scale="77" fitToHeight="0" pageOrder="overThenDown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19-00-07</vt:lpstr>
      <vt:lpstr>'19-00-07'!Print_Area</vt:lpstr>
      <vt:lpstr>'19-00-07'!Print_Titles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法務省</cp:lastModifiedBy>
  <cp:lastPrinted>2021-07-14T12:51:55Z</cp:lastPrinted>
  <dcterms:created xsi:type="dcterms:W3CDTF">2015-06-11T12:35:38Z</dcterms:created>
  <dcterms:modified xsi:type="dcterms:W3CDTF">2021-07-14T12:54:52Z</dcterms:modified>
</cp:coreProperties>
</file>