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1観察所\"/>
    </mc:Choice>
  </mc:AlternateContent>
  <bookViews>
    <workbookView xWindow="1200" yWindow="1068" windowWidth="20040" windowHeight="8556"/>
  </bookViews>
  <sheets>
    <sheet name="19-00-40" sheetId="1" r:id="rId1"/>
  </sheets>
  <definedNames>
    <definedName name="_xlnm.Print_Area" localSheetId="0">'19-00-40'!$A$1:$AC$30</definedName>
    <definedName name="wrn.印刷." localSheetId="0" hidden="1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C24" i="1" l="1"/>
  <c r="A23" i="1"/>
  <c r="C23" i="1" s="1"/>
  <c r="D24" i="1" l="1"/>
  <c r="B24" i="1"/>
  <c r="U6" i="1" s="1"/>
  <c r="A22" i="1"/>
  <c r="B23" i="1" s="1"/>
  <c r="C22" i="1" l="1"/>
  <c r="D23" i="1"/>
  <c r="T6" i="1" s="1"/>
  <c r="A21" i="1"/>
  <c r="C21" i="1" l="1"/>
  <c r="D22" i="1"/>
  <c r="B22" i="1"/>
  <c r="A20" i="1"/>
  <c r="S6" i="1" l="1"/>
  <c r="C20" i="1"/>
  <c r="B21" i="1"/>
  <c r="D21" i="1"/>
  <c r="A18" i="1"/>
  <c r="C18" i="1" l="1"/>
  <c r="A17" i="1"/>
  <c r="D20" i="1"/>
  <c r="B20" i="1"/>
  <c r="R6" i="1"/>
  <c r="Q6" i="1" l="1"/>
  <c r="A16" i="1"/>
  <c r="B18" i="1"/>
  <c r="C17" i="1"/>
  <c r="D18" i="1"/>
  <c r="B17" i="1" l="1"/>
  <c r="C16" i="1"/>
  <c r="D17" i="1"/>
  <c r="A15" i="1"/>
  <c r="P6" i="1"/>
  <c r="C15" i="1" l="1"/>
  <c r="A14" i="1"/>
  <c r="D16" i="1"/>
  <c r="B16" i="1"/>
  <c r="O6" i="1"/>
  <c r="N6" i="1" l="1"/>
  <c r="D15" i="1"/>
  <c r="B15" i="1"/>
  <c r="C14" i="1"/>
  <c r="A12" i="1"/>
  <c r="M6" i="1" l="1"/>
  <c r="B14" i="1"/>
  <c r="D14" i="1"/>
  <c r="A11" i="1"/>
  <c r="C12" i="1"/>
  <c r="L6" i="1" l="1"/>
  <c r="A10" i="1"/>
  <c r="B12" i="1"/>
  <c r="C11" i="1"/>
  <c r="D12" i="1"/>
  <c r="K6" i="1" l="1"/>
  <c r="C10" i="1"/>
  <c r="B11" i="1"/>
  <c r="D11" i="1"/>
  <c r="A9" i="1"/>
  <c r="D10" i="1" l="1"/>
  <c r="C9" i="1"/>
  <c r="A8" i="1"/>
  <c r="B10" i="1"/>
  <c r="I6" i="1" s="1"/>
  <c r="J6" i="1"/>
  <c r="B9" i="1" l="1"/>
  <c r="B8" i="1"/>
  <c r="C8" i="1"/>
  <c r="D9" i="1"/>
  <c r="G6" i="1" l="1"/>
  <c r="H6" i="1"/>
</calcChain>
</file>

<file path=xl/sharedStrings.xml><?xml version="1.0" encoding="utf-8"?>
<sst xmlns="http://schemas.openxmlformats.org/spreadsheetml/2006/main" count="24" uniqueCount="19">
  <si>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</si>
  <si>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</si>
  <si>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</si>
  <si>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</si>
  <si>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</si>
  <si>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</si>
  <si>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</si>
  <si>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</si>
  <si>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</si>
  <si>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r>
      <t>　（注）１</t>
    </r>
    <r>
      <rPr>
        <sz val="6"/>
        <rFont val="ＭＳ Ｐ明朝"/>
        <family val="1"/>
        <charset val="128"/>
      </rPr>
      <t xml:space="preserve"> この表は，保護観察を開始した日から５年以内に保護観察中の非行により保護処分又は刑事処分（起訴猶予を含む。）を受けたものを年次別に計上したものである。</t>
    </r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</si>
  <si>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</si>
  <si>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 xml:space="preserve">        ４　１号観察終了者には，交通短期保護観察対象者は含まれていない。</t>
    <phoneticPr fontId="32"/>
  </si>
  <si>
    <t>　　　　３ 「左の処分(B)の内容」には，起訴猶予は含まれていない。また，同欄の「実刑」には，懲役・禁錮刑のほか，罰金刑及び拘留・科料刑も含まれる。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ジッケイ</t>
    </rPh>
    <rPh sb="47" eb="49">
      <t>チョウエキ</t>
    </rPh>
    <rPh sb="50" eb="52">
      <t>キンコ</t>
    </rPh>
    <rPh sb="52" eb="53">
      <t>ケイ</t>
    </rPh>
    <rPh sb="57" eb="60">
      <t>バッキンケイ</t>
    </rPh>
    <rPh sb="60" eb="61">
      <t>オヨ</t>
    </rPh>
    <rPh sb="62" eb="64">
      <t>コウリュウ</t>
    </rPh>
    <rPh sb="65" eb="67">
      <t>カリョウ</t>
    </rPh>
    <rPh sb="67" eb="68">
      <t>ケイ</t>
    </rPh>
    <rPh sb="69" eb="70">
      <t>フク</t>
    </rPh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</si>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</sst>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  <numFmt numFmtId="186" formatCode="###.#00\ ;\-###.0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0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79" fontId="0" fillId="0" borderId="23" xfId="0" applyNumberFormat="1" applyBorder="1" applyAlignment="1">
      <alignment horizontal="center" vertical="center"/>
    </xf>
    <xf numFmtId="185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4" fontId="38" fillId="0" borderId="0" xfId="0" applyNumberFormat="1" applyFont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186" fontId="0" fillId="0" borderId="0" xfId="0" applyNumberFormat="1" applyFont="1" applyAlignment="1">
      <alignment horizontal="right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26</xdr:row>
      <xdr:rowOff>0</xdr:rowOff>
    </xdr:from>
    <xdr:to>
      <xdr:col>22</xdr:col>
      <xdr:colOff>381000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26</xdr:row>
      <xdr:rowOff>0</xdr:rowOff>
    </xdr:from>
    <xdr:to>
      <xdr:col>23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4</xdr:row>
      <xdr:rowOff>247650</xdr:rowOff>
    </xdr:from>
    <xdr:to>
      <xdr:col>22</xdr:col>
      <xdr:colOff>371475</xdr:colOff>
      <xdr:row>5</xdr:row>
      <xdr:rowOff>219075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4</xdr:row>
      <xdr:rowOff>295275</xdr:rowOff>
    </xdr:from>
    <xdr:to>
      <xdr:col>23</xdr:col>
      <xdr:colOff>0</xdr:colOff>
      <xdr:row>5</xdr:row>
      <xdr:rowOff>209550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5</xdr:row>
      <xdr:rowOff>19050</xdr:rowOff>
    </xdr:from>
    <xdr:to>
      <xdr:col>22</xdr:col>
      <xdr:colOff>295275</xdr:colOff>
      <xdr:row>5</xdr:row>
      <xdr:rowOff>19050</xdr:rowOff>
    </xdr:to>
    <xdr:sp macro="" textlink="">
      <xdr:nvSpPr>
        <xdr:cNvPr id="1055" name="Line 6"/>
        <xdr:cNvSpPr>
          <a:spLocks noChangeShapeType="1"/>
        </xdr:cNvSpPr>
      </xdr:nvSpPr>
      <xdr:spPr bwMode="auto">
        <a:xfrm>
          <a:off x="10810875" y="111442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D65"/>
  <sheetViews>
    <sheetView showGridLines="0" tabSelected="1" view="pageBreakPreview" topLeftCell="A4" zoomScaleNormal="100" zoomScaleSheetLayoutView="100" workbookViewId="0">
      <selection activeCell="AB19" sqref="AB19"/>
    </sheetView>
  </sheetViews>
  <sheetFormatPr defaultColWidth="0" defaultRowHeight="10.8" zeroHeight="1"/>
  <cols>
    <col min="1" max="1" width="2.875" customWidth="1"/>
    <col min="2" max="2" width="5.875" customWidth="1"/>
    <col min="3" max="4" width="3.875" customWidth="1"/>
    <col min="5" max="5" width="4" bestFit="1" customWidth="1"/>
    <col min="6" max="6" width="10.125" customWidth="1"/>
    <col min="7" max="22" width="9.875" customWidth="1"/>
    <col min="23" max="23" width="10.5" customWidth="1"/>
    <col min="24" max="24" width="9" customWidth="1"/>
    <col min="25" max="26" width="9.375" customWidth="1"/>
    <col min="27" max="27" width="11" customWidth="1"/>
    <col min="28" max="28" width="10.125" customWidth="1"/>
    <col min="29" max="29" width="11" customWidth="1"/>
    <col min="30" max="30" width="9.375" customWidth="1"/>
  </cols>
  <sheetData>
    <row r="1" spans="1:30" s="1" customFormat="1" ht="16.2"/>
    <row r="2" spans="1:30" s="2" customFormat="1" ht="27" customHeight="1">
      <c r="A2" s="54" t="s">
        <v>13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</row>
    <row r="3" spans="1:30" ht="10.5" customHeight="1">
      <c r="F3" s="3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0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30" s="10" customFormat="1" ht="30" customHeight="1">
      <c r="A5" s="9"/>
      <c r="B5" s="60" t="s">
        <v>0</v>
      </c>
      <c r="C5" s="60"/>
      <c r="D5" s="60"/>
      <c r="E5" s="60"/>
      <c r="F5" s="61"/>
      <c r="G5" s="55" t="s">
        <v>8</v>
      </c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7"/>
      <c r="W5" s="62"/>
      <c r="X5" s="58" t="s">
        <v>1</v>
      </c>
      <c r="Y5" s="58"/>
      <c r="Z5" s="59"/>
      <c r="AA5" s="59"/>
      <c r="AB5" s="59"/>
      <c r="AC5" s="59"/>
    </row>
    <row r="6" spans="1:30" s="10" customFormat="1" ht="36" customHeight="1">
      <c r="A6" s="11"/>
      <c r="B6" s="64" t="s">
        <v>2</v>
      </c>
      <c r="C6" s="64"/>
      <c r="D6" s="64"/>
      <c r="E6" s="12"/>
      <c r="F6" s="13" t="s">
        <v>3</v>
      </c>
      <c r="G6" s="45" t="str">
        <f>B8&amp;C8&amp;D8</f>
        <v>平成17年</v>
      </c>
      <c r="H6" s="46" t="str">
        <f>B9&amp;C9&amp;D9</f>
        <v>18</v>
      </c>
      <c r="I6" s="46" t="str">
        <f>B10&amp;C10&amp;D10</f>
        <v>19</v>
      </c>
      <c r="J6" s="46" t="str">
        <f>B11&amp;C11&amp;D11</f>
        <v>20</v>
      </c>
      <c r="K6" s="46" t="str">
        <f>B12&amp;C12&amp;D12</f>
        <v>21</v>
      </c>
      <c r="L6" s="46" t="str">
        <f>B14&amp;C14&amp;D14</f>
        <v>22</v>
      </c>
      <c r="M6" s="46" t="str">
        <f>B15&amp;C15&amp;D15</f>
        <v>23</v>
      </c>
      <c r="N6" s="46" t="str">
        <f>B16&amp;C16&amp;D16</f>
        <v>24</v>
      </c>
      <c r="O6" s="46" t="str">
        <f>B17&amp;C17&amp;D17</f>
        <v>25</v>
      </c>
      <c r="P6" s="46" t="str">
        <f>B18&amp;C18&amp;D18</f>
        <v>26</v>
      </c>
      <c r="Q6" s="46" t="str">
        <f>B20&amp;C20&amp;D20</f>
        <v>27</v>
      </c>
      <c r="R6" s="46" t="str">
        <f>B21&amp;C21&amp;D21</f>
        <v>28</v>
      </c>
      <c r="S6" s="46" t="str">
        <f>B22&amp;C22&amp;D22</f>
        <v>29</v>
      </c>
      <c r="T6" s="46" t="str">
        <f>B23&amp;C23&amp;D23</f>
        <v>30</v>
      </c>
      <c r="U6" s="46" t="str">
        <f>B24&amp;C24&amp;D24</f>
        <v>令和元年</v>
      </c>
      <c r="V6" s="14" t="s">
        <v>4</v>
      </c>
      <c r="W6" s="63"/>
      <c r="X6" s="47" t="s">
        <v>14</v>
      </c>
      <c r="Y6" s="48" t="s">
        <v>15</v>
      </c>
      <c r="Z6" s="48" t="s">
        <v>16</v>
      </c>
      <c r="AA6" s="15" t="s">
        <v>5</v>
      </c>
      <c r="AB6" s="15" t="s">
        <v>6</v>
      </c>
      <c r="AC6" s="16" t="s">
        <v>7</v>
      </c>
    </row>
    <row r="7" spans="1:30" s="17" customFormat="1">
      <c r="E7" s="18"/>
      <c r="F7" s="19"/>
      <c r="G7" s="20"/>
      <c r="H7" s="20"/>
      <c r="I7" s="20"/>
      <c r="J7" s="20"/>
      <c r="K7" s="20"/>
      <c r="L7" s="20"/>
      <c r="M7" s="20"/>
      <c r="N7" s="20"/>
      <c r="O7" s="20"/>
      <c r="P7" s="21"/>
      <c r="Q7" s="21"/>
      <c r="R7" s="21"/>
      <c r="S7" s="21"/>
      <c r="T7" s="21"/>
      <c r="U7" s="21"/>
      <c r="V7" s="20"/>
      <c r="W7" s="20"/>
      <c r="X7" s="20"/>
      <c r="Y7" s="20"/>
      <c r="Z7" s="20"/>
      <c r="AA7" s="20"/>
      <c r="AB7" s="20"/>
      <c r="AC7" s="20"/>
      <c r="AD7" s="20"/>
    </row>
    <row r="8" spans="1:30" s="17" customFormat="1" ht="15.75" customHeight="1">
      <c r="A8" s="52">
        <f>DATE(YEAR(A9)-1,5,1)</f>
        <v>38473</v>
      </c>
      <c r="B8" s="50" t="str">
        <f>TEXT(A8,"ggg")</f>
        <v>平成</v>
      </c>
      <c r="C8" s="51" t="str">
        <f>IF(TEXT(A8,"e")="1","元",TEXT(A8,"e"))</f>
        <v>17</v>
      </c>
      <c r="D8" s="51" t="s">
        <v>17</v>
      </c>
      <c r="E8" s="22"/>
      <c r="F8" s="23">
        <v>20344</v>
      </c>
      <c r="G8" s="24">
        <v>618</v>
      </c>
      <c r="H8" s="25">
        <v>1772</v>
      </c>
      <c r="I8" s="25">
        <v>848</v>
      </c>
      <c r="J8" s="25">
        <v>195</v>
      </c>
      <c r="K8" s="25">
        <v>57</v>
      </c>
      <c r="L8" s="25">
        <v>21</v>
      </c>
      <c r="M8" s="25">
        <v>0</v>
      </c>
      <c r="N8" s="25">
        <v>0</v>
      </c>
      <c r="O8" s="25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5">
        <v>3511</v>
      </c>
      <c r="W8" s="27">
        <v>17.260000000000002</v>
      </c>
      <c r="X8" s="25">
        <v>282</v>
      </c>
      <c r="Y8" s="53" t="s">
        <v>18</v>
      </c>
      <c r="Z8" s="25">
        <v>116</v>
      </c>
      <c r="AA8" s="25">
        <v>1729</v>
      </c>
      <c r="AB8" s="25">
        <v>1374</v>
      </c>
      <c r="AC8" s="25">
        <v>1</v>
      </c>
      <c r="AD8" s="20"/>
    </row>
    <row r="9" spans="1:30" s="17" customFormat="1" ht="15.75" customHeight="1">
      <c r="A9" s="49">
        <f t="shared" ref="A9:A23" si="0">DATE(YEAR(A10)-1,5,1)</f>
        <v>38838</v>
      </c>
      <c r="B9" s="50" t="str">
        <f>IF(TEXT(A8,"ggg")=TEXT(A9,"ggg"),"",TEXT(A9,"ggg"))</f>
        <v/>
      </c>
      <c r="C9" s="51" t="str">
        <f t="shared" ref="C9:C24" si="1">IF(TEXT(A9,"e")="1","元",TEXT(A9,"e"))</f>
        <v>18</v>
      </c>
      <c r="D9" s="51" t="str">
        <f>IF(TEXT(A8,"ggg")=TEXT(A9,"ggg"),"","年")</f>
        <v/>
      </c>
      <c r="E9" s="28"/>
      <c r="F9" s="23">
        <v>19475</v>
      </c>
      <c r="G9" s="25">
        <v>0</v>
      </c>
      <c r="H9" s="25">
        <v>595</v>
      </c>
      <c r="I9" s="25">
        <v>1638</v>
      </c>
      <c r="J9" s="25">
        <v>816</v>
      </c>
      <c r="K9" s="25">
        <v>207</v>
      </c>
      <c r="L9" s="25">
        <v>48</v>
      </c>
      <c r="M9" s="25">
        <v>10</v>
      </c>
      <c r="N9" s="25">
        <v>0</v>
      </c>
      <c r="O9" s="25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5">
        <v>3314</v>
      </c>
      <c r="W9" s="27">
        <v>17.02</v>
      </c>
      <c r="X9" s="25">
        <v>221</v>
      </c>
      <c r="Y9" s="53" t="s">
        <v>18</v>
      </c>
      <c r="Z9" s="25">
        <v>89</v>
      </c>
      <c r="AA9" s="25">
        <v>1623</v>
      </c>
      <c r="AB9" s="25">
        <v>1361</v>
      </c>
      <c r="AC9" s="25">
        <v>9</v>
      </c>
      <c r="AD9" s="20"/>
    </row>
    <row r="10" spans="1:30" s="17" customFormat="1" ht="15.75" customHeight="1">
      <c r="A10" s="49">
        <f t="shared" si="0"/>
        <v>39203</v>
      </c>
      <c r="B10" s="50" t="str">
        <f t="shared" ref="B10:B24" si="2">IF(TEXT(A9,"ggg")=TEXT(A10,"ggg"),"",TEXT(A10,"ggg"))</f>
        <v/>
      </c>
      <c r="C10" s="51" t="str">
        <f t="shared" si="1"/>
        <v>19</v>
      </c>
      <c r="D10" s="51" t="str">
        <f t="shared" ref="D10:D24" si="3">IF(TEXT(A9,"ggg")=TEXT(A10,"ggg"),"","年")</f>
        <v/>
      </c>
      <c r="E10" s="29"/>
      <c r="F10" s="23">
        <v>17848</v>
      </c>
      <c r="G10" s="25">
        <v>0</v>
      </c>
      <c r="H10" s="25">
        <v>0</v>
      </c>
      <c r="I10" s="25">
        <v>572</v>
      </c>
      <c r="J10" s="25">
        <v>1533</v>
      </c>
      <c r="K10" s="25">
        <v>769</v>
      </c>
      <c r="L10" s="25">
        <v>189</v>
      </c>
      <c r="M10" s="25">
        <v>44</v>
      </c>
      <c r="N10" s="25">
        <v>17</v>
      </c>
      <c r="O10" s="25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5">
        <v>3124</v>
      </c>
      <c r="W10" s="27">
        <v>17.5</v>
      </c>
      <c r="X10" s="25">
        <v>161</v>
      </c>
      <c r="Y10" s="53" t="s">
        <v>18</v>
      </c>
      <c r="Z10" s="25">
        <v>100</v>
      </c>
      <c r="AA10" s="25">
        <v>1529</v>
      </c>
      <c r="AB10" s="25">
        <v>1316</v>
      </c>
      <c r="AC10" s="25">
        <v>7</v>
      </c>
      <c r="AD10" s="20"/>
    </row>
    <row r="11" spans="1:30" s="17" customFormat="1" ht="15.75" customHeight="1">
      <c r="A11" s="49">
        <f t="shared" si="0"/>
        <v>39569</v>
      </c>
      <c r="B11" s="50" t="str">
        <f t="shared" si="2"/>
        <v/>
      </c>
      <c r="C11" s="51" t="str">
        <f t="shared" si="1"/>
        <v>20</v>
      </c>
      <c r="D11" s="51" t="str">
        <f t="shared" si="3"/>
        <v/>
      </c>
      <c r="E11" s="28"/>
      <c r="F11" s="23">
        <v>16714</v>
      </c>
      <c r="G11" s="25">
        <v>0</v>
      </c>
      <c r="H11" s="25">
        <v>0</v>
      </c>
      <c r="I11" s="25">
        <v>0</v>
      </c>
      <c r="J11" s="25">
        <v>488</v>
      </c>
      <c r="K11" s="25">
        <v>1544</v>
      </c>
      <c r="L11" s="25">
        <v>746</v>
      </c>
      <c r="M11" s="25">
        <v>146</v>
      </c>
      <c r="N11" s="25">
        <v>62</v>
      </c>
      <c r="O11" s="25">
        <v>5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5">
        <v>2991</v>
      </c>
      <c r="W11" s="27">
        <v>17.899999999999999</v>
      </c>
      <c r="X11" s="25">
        <v>177</v>
      </c>
      <c r="Y11" s="53" t="s">
        <v>18</v>
      </c>
      <c r="Z11" s="25">
        <v>87</v>
      </c>
      <c r="AA11" s="25">
        <v>1546</v>
      </c>
      <c r="AB11" s="25">
        <v>1163</v>
      </c>
      <c r="AC11" s="25">
        <v>4</v>
      </c>
      <c r="AD11" s="20"/>
    </row>
    <row r="12" spans="1:30" s="17" customFormat="1" ht="15.75" customHeight="1">
      <c r="A12" s="49">
        <f>DATE(YEAR(A14)-1,5,1)</f>
        <v>39934</v>
      </c>
      <c r="B12" s="50" t="str">
        <f t="shared" si="2"/>
        <v/>
      </c>
      <c r="C12" s="51" t="str">
        <f t="shared" si="1"/>
        <v>21</v>
      </c>
      <c r="D12" s="51" t="str">
        <f t="shared" si="3"/>
        <v/>
      </c>
      <c r="E12" s="28"/>
      <c r="F12" s="23">
        <v>16186</v>
      </c>
      <c r="G12" s="25">
        <v>0</v>
      </c>
      <c r="H12" s="25">
        <v>0</v>
      </c>
      <c r="I12" s="25">
        <v>0</v>
      </c>
      <c r="J12" s="25">
        <v>0</v>
      </c>
      <c r="K12" s="25">
        <v>493</v>
      </c>
      <c r="L12" s="25">
        <v>1380</v>
      </c>
      <c r="M12" s="25">
        <v>666</v>
      </c>
      <c r="N12" s="25">
        <v>171</v>
      </c>
      <c r="O12" s="25">
        <v>39</v>
      </c>
      <c r="P12" s="26">
        <v>8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5">
        <v>2757</v>
      </c>
      <c r="W12" s="27">
        <v>17.03</v>
      </c>
      <c r="X12" s="25">
        <v>142</v>
      </c>
      <c r="Y12" s="53" t="s">
        <v>18</v>
      </c>
      <c r="Z12" s="25">
        <v>65</v>
      </c>
      <c r="AA12" s="25">
        <v>1373</v>
      </c>
      <c r="AB12" s="25">
        <v>1154</v>
      </c>
      <c r="AC12" s="25">
        <v>8</v>
      </c>
      <c r="AD12" s="20"/>
    </row>
    <row r="13" spans="1:30" s="17" customFormat="1" ht="15.75" customHeight="1">
      <c r="A13" s="49"/>
      <c r="B13" s="50"/>
      <c r="C13" s="51"/>
      <c r="D13" s="51"/>
      <c r="E13" s="28"/>
      <c r="F13" s="23"/>
      <c r="G13" s="25"/>
      <c r="H13" s="25"/>
      <c r="I13" s="25"/>
      <c r="J13" s="25"/>
      <c r="K13" s="25"/>
      <c r="L13" s="25"/>
      <c r="M13" s="25"/>
      <c r="N13" s="25"/>
      <c r="O13" s="25"/>
      <c r="P13" s="26"/>
      <c r="Q13" s="26"/>
      <c r="R13" s="26"/>
      <c r="S13" s="26"/>
      <c r="T13" s="26"/>
      <c r="U13" s="26"/>
      <c r="V13" s="25">
        <v>0</v>
      </c>
      <c r="W13" s="27"/>
      <c r="X13" s="25"/>
      <c r="Y13" s="25"/>
      <c r="Z13" s="25"/>
      <c r="AA13" s="25"/>
      <c r="AB13" s="25"/>
      <c r="AC13" s="25"/>
      <c r="AD13" s="20"/>
    </row>
    <row r="14" spans="1:30" s="17" customFormat="1" ht="15.75" customHeight="1">
      <c r="A14" s="49">
        <f t="shared" si="0"/>
        <v>40299</v>
      </c>
      <c r="B14" s="50" t="str">
        <f>IF(TEXT(A12,"ggg")=TEXT(A14,"ggg"),"",TEXT(A14,"ggg"))</f>
        <v/>
      </c>
      <c r="C14" s="51" t="str">
        <f t="shared" si="1"/>
        <v>22</v>
      </c>
      <c r="D14" s="51" t="str">
        <f>IF(TEXT(A12,"ggg")=TEXT(A14,"ggg"),"","年")</f>
        <v/>
      </c>
      <c r="E14" s="28"/>
      <c r="F14" s="23">
        <v>16040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451</v>
      </c>
      <c r="M14" s="25">
        <v>1390</v>
      </c>
      <c r="N14" s="25">
        <v>760</v>
      </c>
      <c r="O14" s="25">
        <v>173</v>
      </c>
      <c r="P14" s="26">
        <v>31</v>
      </c>
      <c r="Q14" s="26">
        <v>4</v>
      </c>
      <c r="R14" s="26">
        <v>0</v>
      </c>
      <c r="S14" s="30">
        <v>0</v>
      </c>
      <c r="T14" s="26">
        <v>0</v>
      </c>
      <c r="U14" s="26">
        <v>0</v>
      </c>
      <c r="V14" s="25">
        <v>2809</v>
      </c>
      <c r="W14" s="27">
        <v>17.510000000000002</v>
      </c>
      <c r="X14" s="25">
        <v>156</v>
      </c>
      <c r="Y14" s="53" t="s">
        <v>18</v>
      </c>
      <c r="Z14" s="25">
        <v>76</v>
      </c>
      <c r="AA14" s="25">
        <v>1405</v>
      </c>
      <c r="AB14" s="25">
        <v>1155</v>
      </c>
      <c r="AC14" s="25">
        <v>6</v>
      </c>
      <c r="AD14" s="20"/>
    </row>
    <row r="15" spans="1:30" s="17" customFormat="1" ht="15.75" customHeight="1">
      <c r="A15" s="49">
        <f t="shared" si="0"/>
        <v>40664</v>
      </c>
      <c r="B15" s="50" t="str">
        <f t="shared" si="2"/>
        <v/>
      </c>
      <c r="C15" s="51" t="str">
        <f t="shared" si="1"/>
        <v>23</v>
      </c>
      <c r="D15" s="51" t="str">
        <f t="shared" si="3"/>
        <v/>
      </c>
      <c r="E15" s="28"/>
      <c r="F15" s="23">
        <v>15304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451</v>
      </c>
      <c r="N15" s="25">
        <v>1451</v>
      </c>
      <c r="O15" s="25">
        <v>683</v>
      </c>
      <c r="P15" s="26">
        <v>140</v>
      </c>
      <c r="Q15" s="26">
        <v>32</v>
      </c>
      <c r="R15" s="26">
        <v>7</v>
      </c>
      <c r="S15" s="26">
        <v>0</v>
      </c>
      <c r="T15" s="26">
        <v>0</v>
      </c>
      <c r="U15" s="26">
        <v>0</v>
      </c>
      <c r="V15" s="25">
        <v>2764</v>
      </c>
      <c r="W15" s="27">
        <v>18.059999999999999</v>
      </c>
      <c r="X15" s="25">
        <v>158</v>
      </c>
      <c r="Y15" s="25">
        <v>0</v>
      </c>
      <c r="Z15" s="25">
        <v>70</v>
      </c>
      <c r="AA15" s="25">
        <v>1361</v>
      </c>
      <c r="AB15" s="25">
        <v>1160</v>
      </c>
      <c r="AC15" s="25">
        <v>3</v>
      </c>
      <c r="AD15" s="20"/>
    </row>
    <row r="16" spans="1:30" s="17" customFormat="1" ht="15.75" customHeight="1">
      <c r="A16" s="49">
        <f t="shared" si="0"/>
        <v>41030</v>
      </c>
      <c r="B16" s="50" t="str">
        <f t="shared" si="2"/>
        <v/>
      </c>
      <c r="C16" s="51" t="str">
        <f t="shared" si="1"/>
        <v>24</v>
      </c>
      <c r="D16" s="51" t="str">
        <f t="shared" si="3"/>
        <v/>
      </c>
      <c r="E16" s="28"/>
      <c r="F16" s="23">
        <v>14748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477</v>
      </c>
      <c r="O16" s="25">
        <v>1222</v>
      </c>
      <c r="P16" s="26">
        <v>619</v>
      </c>
      <c r="Q16" s="26">
        <v>157</v>
      </c>
      <c r="R16" s="26">
        <v>36</v>
      </c>
      <c r="S16" s="26">
        <v>7</v>
      </c>
      <c r="T16" s="26">
        <v>0</v>
      </c>
      <c r="U16" s="26">
        <v>0</v>
      </c>
      <c r="V16" s="25">
        <v>2518</v>
      </c>
      <c r="W16" s="27">
        <v>17.07</v>
      </c>
      <c r="X16" s="25">
        <v>143</v>
      </c>
      <c r="Y16" s="25">
        <v>0</v>
      </c>
      <c r="Z16" s="25">
        <v>59</v>
      </c>
      <c r="AA16" s="25">
        <v>1279</v>
      </c>
      <c r="AB16" s="25">
        <v>1021</v>
      </c>
      <c r="AC16" s="25">
        <v>4</v>
      </c>
      <c r="AD16" s="20"/>
    </row>
    <row r="17" spans="1:30" s="17" customFormat="1" ht="15.75" customHeight="1">
      <c r="A17" s="49">
        <f t="shared" si="0"/>
        <v>41395</v>
      </c>
      <c r="B17" s="50" t="str">
        <f t="shared" si="2"/>
        <v/>
      </c>
      <c r="C17" s="51" t="str">
        <f t="shared" si="1"/>
        <v>25</v>
      </c>
      <c r="D17" s="51" t="str">
        <f t="shared" si="3"/>
        <v/>
      </c>
      <c r="E17" s="28"/>
      <c r="F17" s="23">
        <v>13484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400</v>
      </c>
      <c r="P17" s="26">
        <v>1085</v>
      </c>
      <c r="Q17" s="26">
        <v>593</v>
      </c>
      <c r="R17" s="26">
        <v>121</v>
      </c>
      <c r="S17" s="26">
        <v>36</v>
      </c>
      <c r="T17" s="26">
        <v>8</v>
      </c>
      <c r="U17" s="26">
        <v>0</v>
      </c>
      <c r="V17" s="25">
        <v>2243</v>
      </c>
      <c r="W17" s="27">
        <v>16.63</v>
      </c>
      <c r="X17" s="25">
        <v>135</v>
      </c>
      <c r="Y17" s="25">
        <v>0</v>
      </c>
      <c r="Z17" s="25">
        <v>62</v>
      </c>
      <c r="AA17" s="25">
        <v>1059</v>
      </c>
      <c r="AB17" s="25">
        <v>971</v>
      </c>
      <c r="AC17" s="25">
        <v>3</v>
      </c>
      <c r="AD17" s="20"/>
    </row>
    <row r="18" spans="1:30" s="17" customFormat="1" ht="15.75" customHeight="1">
      <c r="A18" s="49">
        <f>DATE(YEAR(A20)-1,5,1)</f>
        <v>41760</v>
      </c>
      <c r="B18" s="50" t="str">
        <f t="shared" si="2"/>
        <v/>
      </c>
      <c r="C18" s="51" t="str">
        <f t="shared" si="1"/>
        <v>26</v>
      </c>
      <c r="D18" s="51" t="str">
        <f t="shared" si="3"/>
        <v/>
      </c>
      <c r="E18" s="28"/>
      <c r="F18" s="23">
        <v>12898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6">
        <v>383</v>
      </c>
      <c r="Q18" s="26">
        <v>1083</v>
      </c>
      <c r="R18" s="26">
        <v>564</v>
      </c>
      <c r="S18" s="26">
        <v>132</v>
      </c>
      <c r="T18" s="26">
        <v>25</v>
      </c>
      <c r="U18" s="26">
        <v>6</v>
      </c>
      <c r="V18" s="25">
        <v>2193</v>
      </c>
      <c r="W18" s="65">
        <v>17</v>
      </c>
      <c r="X18" s="25">
        <v>135</v>
      </c>
      <c r="Y18" s="25">
        <v>0</v>
      </c>
      <c r="Z18" s="25">
        <v>80</v>
      </c>
      <c r="AA18" s="25">
        <v>1049</v>
      </c>
      <c r="AB18" s="25">
        <v>914</v>
      </c>
      <c r="AC18" s="25">
        <v>2</v>
      </c>
      <c r="AD18" s="20"/>
    </row>
    <row r="19" spans="1:30" s="17" customFormat="1" ht="15.75" customHeight="1">
      <c r="A19" s="49"/>
      <c r="B19" s="50"/>
      <c r="C19" s="51"/>
      <c r="D19" s="51"/>
      <c r="E19" s="28"/>
      <c r="F19" s="23"/>
      <c r="G19" s="25"/>
      <c r="H19" s="25"/>
      <c r="I19" s="25"/>
      <c r="J19" s="25"/>
      <c r="K19" s="25"/>
      <c r="L19" s="25"/>
      <c r="M19" s="25"/>
      <c r="N19" s="25"/>
      <c r="O19" s="25"/>
      <c r="P19" s="26"/>
      <c r="Q19" s="26"/>
      <c r="R19" s="26"/>
      <c r="S19" s="26"/>
      <c r="T19" s="26"/>
      <c r="U19" s="26"/>
      <c r="V19" s="25">
        <v>0</v>
      </c>
      <c r="W19" s="27"/>
      <c r="X19" s="25"/>
      <c r="Y19" s="25"/>
      <c r="Z19" s="25"/>
      <c r="AA19" s="25"/>
      <c r="AB19" s="25"/>
      <c r="AC19" s="25"/>
      <c r="AD19" s="20"/>
    </row>
    <row r="20" spans="1:30" s="17" customFormat="1" ht="15.75" customHeight="1">
      <c r="A20" s="49">
        <f t="shared" si="0"/>
        <v>42125</v>
      </c>
      <c r="B20" s="50" t="str">
        <f>IF(TEXT(A18,"ggg")=TEXT(A20,"ggg"),"",TEXT(A20,"ggg"))</f>
        <v/>
      </c>
      <c r="C20" s="51" t="str">
        <f t="shared" si="1"/>
        <v>27</v>
      </c>
      <c r="D20" s="51" t="str">
        <f>IF(TEXT(A18,"ggg")=TEXT(A20,"ggg"),"","年")</f>
        <v/>
      </c>
      <c r="E20" s="28"/>
      <c r="F20" s="23">
        <v>11868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6">
        <v>0</v>
      </c>
      <c r="Q20" s="26">
        <v>394</v>
      </c>
      <c r="R20" s="26">
        <v>992</v>
      </c>
      <c r="S20" s="26">
        <v>520</v>
      </c>
      <c r="T20" s="26">
        <v>98</v>
      </c>
      <c r="U20" s="26">
        <v>26</v>
      </c>
      <c r="V20" s="25">
        <v>2030</v>
      </c>
      <c r="W20" s="27">
        <v>17.100000000000001</v>
      </c>
      <c r="X20" s="25">
        <v>120</v>
      </c>
      <c r="Y20" s="25">
        <v>0</v>
      </c>
      <c r="Z20" s="25">
        <v>57</v>
      </c>
      <c r="AA20" s="25">
        <v>971</v>
      </c>
      <c r="AB20" s="25">
        <v>869</v>
      </c>
      <c r="AC20" s="25">
        <v>0</v>
      </c>
      <c r="AD20" s="20"/>
    </row>
    <row r="21" spans="1:30" s="17" customFormat="1" ht="15.75" customHeight="1">
      <c r="A21" s="49">
        <f t="shared" si="0"/>
        <v>42491</v>
      </c>
      <c r="B21" s="50" t="str">
        <f t="shared" si="2"/>
        <v/>
      </c>
      <c r="C21" s="51" t="str">
        <f t="shared" si="1"/>
        <v>28</v>
      </c>
      <c r="D21" s="51" t="str">
        <f t="shared" si="3"/>
        <v/>
      </c>
      <c r="E21" s="28"/>
      <c r="F21" s="23">
        <v>10323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6">
        <v>0</v>
      </c>
      <c r="Q21" s="26">
        <v>0</v>
      </c>
      <c r="R21" s="26">
        <v>337</v>
      </c>
      <c r="S21" s="26">
        <v>862</v>
      </c>
      <c r="T21" s="26">
        <v>461</v>
      </c>
      <c r="U21" s="26">
        <v>73</v>
      </c>
      <c r="V21" s="25">
        <v>1733</v>
      </c>
      <c r="W21" s="27">
        <v>16.79</v>
      </c>
      <c r="X21" s="25">
        <v>114</v>
      </c>
      <c r="Y21" s="25">
        <v>0</v>
      </c>
      <c r="Z21" s="25">
        <v>60</v>
      </c>
      <c r="AA21" s="25">
        <v>855</v>
      </c>
      <c r="AB21" s="25">
        <v>687</v>
      </c>
      <c r="AC21" s="25">
        <v>2</v>
      </c>
      <c r="AD21" s="20"/>
    </row>
    <row r="22" spans="1:30" s="17" customFormat="1" ht="15.75" customHeight="1">
      <c r="A22" s="49">
        <f t="shared" si="0"/>
        <v>42856</v>
      </c>
      <c r="B22" s="50" t="str">
        <f t="shared" si="2"/>
        <v/>
      </c>
      <c r="C22" s="51" t="str">
        <f t="shared" si="1"/>
        <v>29</v>
      </c>
      <c r="D22" s="51" t="str">
        <f t="shared" si="3"/>
        <v/>
      </c>
      <c r="E22" s="28"/>
      <c r="F22" s="23">
        <v>9259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6">
        <v>0</v>
      </c>
      <c r="Q22" s="26">
        <v>0</v>
      </c>
      <c r="R22" s="26">
        <v>0</v>
      </c>
      <c r="S22" s="26">
        <v>263</v>
      </c>
      <c r="T22" s="26">
        <v>747</v>
      </c>
      <c r="U22" s="26">
        <v>429</v>
      </c>
      <c r="V22" s="25">
        <v>1439</v>
      </c>
      <c r="W22" s="27">
        <v>15.54</v>
      </c>
      <c r="X22" s="25">
        <v>94</v>
      </c>
      <c r="Y22" s="25">
        <v>2</v>
      </c>
      <c r="Z22" s="25">
        <v>60</v>
      </c>
      <c r="AA22" s="25">
        <v>716</v>
      </c>
      <c r="AB22" s="25">
        <v>542</v>
      </c>
      <c r="AC22" s="25">
        <v>8</v>
      </c>
      <c r="AD22" s="20"/>
    </row>
    <row r="23" spans="1:30" s="17" customFormat="1" ht="15.75" customHeight="1">
      <c r="A23" s="49">
        <f t="shared" si="0"/>
        <v>43221</v>
      </c>
      <c r="B23" s="50" t="str">
        <f t="shared" si="2"/>
        <v/>
      </c>
      <c r="C23" s="51" t="str">
        <f t="shared" si="1"/>
        <v>30</v>
      </c>
      <c r="D23" s="51" t="str">
        <f t="shared" si="3"/>
        <v/>
      </c>
      <c r="E23" s="28"/>
      <c r="F23" s="23">
        <v>8511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6">
        <v>0</v>
      </c>
      <c r="Q23" s="26">
        <v>0</v>
      </c>
      <c r="R23" s="26">
        <v>0</v>
      </c>
      <c r="S23" s="26">
        <v>0</v>
      </c>
      <c r="T23" s="26">
        <v>233</v>
      </c>
      <c r="U23" s="26">
        <v>683</v>
      </c>
      <c r="V23" s="25">
        <v>916</v>
      </c>
      <c r="W23" s="27">
        <v>10.76</v>
      </c>
      <c r="X23" s="25">
        <v>23</v>
      </c>
      <c r="Y23" s="25">
        <v>0</v>
      </c>
      <c r="Z23" s="25">
        <v>20</v>
      </c>
      <c r="AA23" s="25">
        <v>498</v>
      </c>
      <c r="AB23" s="25">
        <v>370</v>
      </c>
      <c r="AC23" s="25">
        <v>0</v>
      </c>
      <c r="AD23" s="20"/>
    </row>
    <row r="24" spans="1:30" s="17" customFormat="1" ht="15.75" customHeight="1">
      <c r="A24" s="52">
        <v>43586</v>
      </c>
      <c r="B24" s="50" t="str">
        <f t="shared" si="2"/>
        <v>令和</v>
      </c>
      <c r="C24" s="51" t="str">
        <f t="shared" si="1"/>
        <v>元</v>
      </c>
      <c r="D24" s="51" t="str">
        <f t="shared" si="3"/>
        <v>年</v>
      </c>
      <c r="E24" s="28"/>
      <c r="F24" s="31">
        <v>7801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216</v>
      </c>
      <c r="V24" s="25">
        <v>216</v>
      </c>
      <c r="W24" s="27">
        <v>2.77</v>
      </c>
      <c r="X24" s="25">
        <v>4</v>
      </c>
      <c r="Y24" s="25">
        <v>0</v>
      </c>
      <c r="Z24" s="25">
        <v>0</v>
      </c>
      <c r="AA24" s="25">
        <v>145</v>
      </c>
      <c r="AB24" s="25">
        <v>67</v>
      </c>
      <c r="AC24" s="25">
        <v>0</v>
      </c>
      <c r="AD24" s="20"/>
    </row>
    <row r="25" spans="1:30" s="37" customFormat="1" ht="5.0999999999999996" customHeight="1">
      <c r="A25" s="32"/>
      <c r="B25" s="32"/>
      <c r="C25" s="32"/>
      <c r="D25" s="32"/>
      <c r="E25" s="33"/>
      <c r="F25" s="34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6"/>
    </row>
    <row r="26" spans="1:30" s="37" customFormat="1" ht="5.0999999999999996" customHeight="1">
      <c r="P26" s="38"/>
      <c r="Q26" s="38"/>
      <c r="R26" s="38"/>
      <c r="S26" s="38"/>
      <c r="T26" s="38"/>
      <c r="U26" s="38"/>
    </row>
    <row r="27" spans="1:30" s="39" customFormat="1" ht="11.25" customHeight="1">
      <c r="A27" s="40" t="s">
        <v>9</v>
      </c>
      <c r="E27" s="41"/>
      <c r="G27" s="42"/>
      <c r="H27" s="42"/>
      <c r="I27" s="42"/>
      <c r="J27" s="42"/>
      <c r="K27" s="42"/>
      <c r="L27" s="42"/>
      <c r="M27" s="42"/>
      <c r="N27" s="42"/>
      <c r="O27" s="42"/>
    </row>
    <row r="28" spans="1:30" s="39" customFormat="1" ht="11.25" customHeight="1">
      <c r="A28" s="40" t="s">
        <v>10</v>
      </c>
      <c r="E28" s="41"/>
      <c r="F28" s="43"/>
      <c r="G28" s="42"/>
      <c r="H28" s="42"/>
      <c r="I28" s="42"/>
      <c r="J28" s="42"/>
      <c r="K28" s="42"/>
      <c r="L28" s="42"/>
      <c r="M28" s="42"/>
      <c r="N28" s="42"/>
      <c r="O28" s="42"/>
    </row>
    <row r="29" spans="1:30" s="37" customFormat="1" ht="11.25" customHeight="1">
      <c r="A29" s="40" t="s">
        <v>12</v>
      </c>
      <c r="P29" s="38"/>
      <c r="Q29" s="38"/>
      <c r="R29" s="38"/>
      <c r="S29" s="38"/>
      <c r="T29" s="38"/>
      <c r="U29" s="38"/>
    </row>
    <row r="30" spans="1:30" s="37" customFormat="1" ht="11.25" customHeight="1">
      <c r="A30" s="44" t="s">
        <v>11</v>
      </c>
      <c r="P30" s="38"/>
      <c r="Q30" s="38"/>
      <c r="R30" s="38"/>
      <c r="S30" s="38"/>
      <c r="T30" s="38"/>
      <c r="U30" s="38"/>
    </row>
    <row r="31" spans="1:30"/>
    <row r="32" spans="1:3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6">
    <mergeCell ref="A2:AC2"/>
    <mergeCell ref="G5:V5"/>
    <mergeCell ref="X5:AC5"/>
    <mergeCell ref="B5:F5"/>
    <mergeCell ref="W5:W6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19-00-40</vt:lpstr>
      <vt:lpstr>'19-00-40'!Print_Area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cp:lastPrinted>2020-06-22T06:35:46Z</cp:lastPrinted>
  <dcterms:created xsi:type="dcterms:W3CDTF">2011-11-22T10:49:56Z</dcterms:created>
  <dcterms:modified xsi:type="dcterms:W3CDTF">2023-09-12T05:40:07Z</dcterms:modified>
  <cp:category/>
</cp:coreProperties>
</file>