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統計事務室\保護統計係\常用フォルダ\01　年報関係\年報　データ取りまとめ\31・R1年報\年表出力＆検算\R1年報0619版\観察所\"/>
    </mc:Choice>
  </mc:AlternateContent>
  <bookViews>
    <workbookView xWindow="1440" yWindow="1320" windowWidth="19440" windowHeight="8295"/>
  </bookViews>
  <sheets>
    <sheet name="19-00-41" sheetId="1" r:id="rId1"/>
  </sheets>
  <definedNames>
    <definedName name="aa">{"左ページ",#N/A,FALSE,"1A";"右ページ",#N/A,FALSE,"1A"}</definedName>
    <definedName name="b">#REF!</definedName>
    <definedName name="GOUKEI">#REF!</definedName>
    <definedName name="JK">#REF!</definedName>
    <definedName name="_xlnm.Print_Area" localSheetId="0">'19-00-41'!$A$1:$AC$27</definedName>
    <definedName name="SISETSUMEI">#REF!</definedName>
    <definedName name="TEIIN">#REF!</definedName>
    <definedName name="TENSO">#REF!</definedName>
    <definedName name="wrn.印刷." localSheetId="0" hidden="1">{"左ページ",#N/A,FALSE,"1A";"右ページ",#N/A,FALSE,"1A"}</definedName>
    <definedName name="wrn.印刷.">{"左ページ",#N/A,FALSE,"1A";"右ページ",#N/A,FALSE,"1A"}</definedName>
  </definedNames>
  <calcPr calcId="162913"/>
</workbook>
</file>

<file path=xl/calcChain.xml><?xml version="1.0" encoding="utf-8"?>
<calcChain xmlns="http://schemas.openxmlformats.org/spreadsheetml/2006/main">
  <c r="B8" i="1" l="1"/>
  <c r="C8" i="1"/>
  <c r="B9" i="1"/>
  <c r="C9" i="1"/>
  <c r="D9" i="1"/>
  <c r="B10" i="1"/>
  <c r="C10" i="1"/>
  <c r="D10" i="1"/>
  <c r="B11" i="1"/>
  <c r="C11" i="1"/>
  <c r="D11" i="1"/>
  <c r="B12" i="1"/>
  <c r="C12" i="1"/>
  <c r="D12" i="1"/>
  <c r="B14" i="1"/>
  <c r="C14" i="1"/>
  <c r="D14" i="1"/>
  <c r="B15" i="1"/>
  <c r="C15" i="1"/>
  <c r="D15" i="1"/>
  <c r="B16" i="1"/>
  <c r="C16" i="1"/>
  <c r="D16" i="1"/>
  <c r="B17" i="1"/>
  <c r="C17" i="1"/>
  <c r="D17" i="1"/>
  <c r="B18" i="1"/>
  <c r="C18" i="1"/>
  <c r="D18" i="1"/>
  <c r="B20" i="1"/>
  <c r="C20" i="1"/>
  <c r="D20" i="1"/>
  <c r="B21" i="1"/>
  <c r="C21" i="1"/>
  <c r="D21" i="1"/>
  <c r="B22" i="1"/>
  <c r="C22" i="1"/>
  <c r="D22" i="1"/>
  <c r="B23" i="1"/>
  <c r="C23" i="1"/>
  <c r="D23" i="1"/>
  <c r="B24" i="1"/>
  <c r="C24" i="1"/>
  <c r="D24" i="1"/>
  <c r="A23" i="1" l="1"/>
  <c r="A22" i="1" s="1"/>
  <c r="U6" i="1" l="1"/>
  <c r="A21" i="1"/>
  <c r="T6" i="1" l="1"/>
  <c r="A20" i="1"/>
  <c r="S6" i="1" l="1"/>
  <c r="A18" i="1"/>
  <c r="A17" i="1" l="1"/>
  <c r="R6" i="1"/>
  <c r="A16" i="1" l="1"/>
  <c r="Q6" i="1"/>
  <c r="P6" i="1" l="1"/>
  <c r="A15" i="1"/>
  <c r="O6" i="1" l="1"/>
  <c r="A14" i="1"/>
  <c r="A12" i="1" l="1"/>
  <c r="N6" i="1"/>
  <c r="A11" i="1" l="1"/>
  <c r="M6" i="1"/>
  <c r="L6" i="1" l="1"/>
  <c r="A10" i="1"/>
  <c r="K6" i="1"/>
  <c r="A9" i="1" l="1"/>
  <c r="J6" i="1" l="1"/>
  <c r="A8" i="1"/>
  <c r="I6" i="1" l="1"/>
  <c r="H6" i="1" l="1"/>
  <c r="G6" i="1"/>
</calcChain>
</file>

<file path=xl/sharedStrings.xml><?xml version="1.0" encoding="utf-8"?>
<sst xmlns="http://schemas.openxmlformats.org/spreadsheetml/2006/main" count="15" uniqueCount="15">
  <si>
    <t>保護観察に付されたもの</t>
    <rPh sb="0" eb="2">
      <t>ホゴ</t>
    </rPh>
    <rPh sb="2" eb="4">
      <t>カンサツ</t>
    </rPh>
    <rPh sb="5" eb="6">
      <t>ツ</t>
    </rPh>
    <phoneticPr fontId="32"/>
  </si>
  <si>
    <t>左 の 処 分 (B) の 内 容</t>
    <rPh sb="0" eb="1">
      <t>ヒダリ</t>
    </rPh>
    <rPh sb="4" eb="5">
      <t>トコロ</t>
    </rPh>
    <rPh sb="6" eb="7">
      <t>ブン</t>
    </rPh>
    <rPh sb="14" eb="15">
      <t>ウチ</t>
    </rPh>
    <rPh sb="16" eb="17">
      <t>カタチ</t>
    </rPh>
    <phoneticPr fontId="32"/>
  </si>
  <si>
    <t>年次</t>
    <rPh sb="0" eb="2">
      <t>ネンジ</t>
    </rPh>
    <phoneticPr fontId="32"/>
  </si>
  <si>
    <t>人員(A)</t>
    <rPh sb="0" eb="2">
      <t>ジンイン</t>
    </rPh>
    <phoneticPr fontId="32"/>
  </si>
  <si>
    <t>計(B)</t>
    <rPh sb="0" eb="1">
      <t>ケイ</t>
    </rPh>
    <phoneticPr fontId="32"/>
  </si>
  <si>
    <t>少年院送致</t>
    <rPh sb="0" eb="3">
      <t>ショウネンイン</t>
    </rPh>
    <rPh sb="3" eb="5">
      <t>ソウチ</t>
    </rPh>
    <phoneticPr fontId="32"/>
  </si>
  <si>
    <t>保護観察</t>
    <rPh sb="0" eb="2">
      <t>ホゴ</t>
    </rPh>
    <rPh sb="2" eb="4">
      <t>カンサツ</t>
    </rPh>
    <phoneticPr fontId="32"/>
  </si>
  <si>
    <t>児童自立支援施設送致</t>
    <rPh sb="0" eb="2">
      <t>ジドウ</t>
    </rPh>
    <rPh sb="2" eb="4">
      <t>ジリツ</t>
    </rPh>
    <rPh sb="4" eb="5">
      <t>ササ</t>
    </rPh>
    <rPh sb="5" eb="6">
      <t>オン</t>
    </rPh>
    <rPh sb="6" eb="8">
      <t>シセツ</t>
    </rPh>
    <rPh sb="8" eb="10">
      <t>ソウチ</t>
    </rPh>
    <phoneticPr fontId="32"/>
  </si>
  <si>
    <t>保 護 観 察 中 の 非 行 に よ り 刑 事 処 分 又 は 保 護 処 分 を 受 け た も の</t>
    <phoneticPr fontId="32"/>
  </si>
  <si>
    <t>41　 年次別　　２　号　観　察　に　付　さ　れ　た　も　の　の　成　行　き　調　査</t>
    <phoneticPr fontId="32"/>
  </si>
  <si>
    <t>　（注） 40表の（注）１から３参照</t>
    <phoneticPr fontId="32"/>
  </si>
  <si>
    <t>全部
実刑</t>
    <rPh sb="0" eb="2">
      <t>ゼンブ</t>
    </rPh>
    <rPh sb="3" eb="5">
      <t>ジッケイ</t>
    </rPh>
    <phoneticPr fontId="32"/>
  </si>
  <si>
    <t>一部
猶予</t>
    <rPh sb="0" eb="2">
      <t>イチブ</t>
    </rPh>
    <rPh sb="3" eb="5">
      <t>ユウヨ</t>
    </rPh>
    <phoneticPr fontId="32"/>
  </si>
  <si>
    <t>全部
猶予</t>
    <rPh sb="0" eb="2">
      <t>ゼンブ</t>
    </rPh>
    <rPh sb="3" eb="5">
      <t>ユウヨ</t>
    </rPh>
    <phoneticPr fontId="32"/>
  </si>
  <si>
    <t>年</t>
    <rPh sb="0" eb="1">
      <t>ネン</t>
    </rPh>
    <phoneticPr fontId="3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</si>
</sst>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0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[$-411]ggge&quot;年&quot;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  <numFmt numFmtId="184" formatCode="###.#0\ ;\-###.0\ ;&quot;－&quot;"/>
    <numFmt numFmtId="185" formatCode="[$-411]e"/>
  </numFmts>
  <fonts count="37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7"/>
      <name val="ＭＳ 明朝"/>
      <family val="1"/>
      <charset val="128"/>
    </font>
    <font>
      <sz val="9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75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80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3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0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1" fillId="4" borderId="0" applyNumberFormat="0" applyBorder="0" applyAlignment="0" applyProtection="0">
      <alignment vertical="center"/>
    </xf>
  </cellStyleXfs>
  <cellXfs count="59">
    <xf numFmtId="49" fontId="0" fillId="0" borderId="0" xfId="0">
      <alignment vertical="center"/>
    </xf>
    <xf numFmtId="49" fontId="33" fillId="0" borderId="0" xfId="0" applyFont="1">
      <alignment vertical="center"/>
    </xf>
    <xf numFmtId="49" fontId="0" fillId="0" borderId="0" xfId="0" applyAlignment="1">
      <alignment horizontal="right" vertical="center"/>
    </xf>
    <xf numFmtId="49" fontId="0" fillId="0" borderId="0" xfId="0" applyAlignment="1">
      <alignment vertical="center"/>
    </xf>
    <xf numFmtId="49" fontId="0" fillId="0" borderId="13" xfId="0" applyBorder="1">
      <alignment vertical="center"/>
    </xf>
    <xf numFmtId="49" fontId="0" fillId="0" borderId="14" xfId="0" applyBorder="1">
      <alignment vertical="center"/>
    </xf>
    <xf numFmtId="49" fontId="0" fillId="0" borderId="14" xfId="0" applyBorder="1" applyAlignment="1">
      <alignment horizontal="right" vertical="center"/>
    </xf>
    <xf numFmtId="49" fontId="0" fillId="0" borderId="14" xfId="0" applyBorder="1" applyAlignment="1">
      <alignment vertical="center"/>
    </xf>
    <xf numFmtId="49" fontId="0" fillId="0" borderId="15" xfId="0" applyFont="1" applyBorder="1" applyAlignment="1">
      <alignment horizontal="distributed" vertical="center" justifyLastLine="1"/>
    </xf>
    <xf numFmtId="49" fontId="0" fillId="0" borderId="0" xfId="0" applyFont="1" applyBorder="1" applyAlignment="1">
      <alignment horizontal="distributed" vertical="center" justifyLastLine="1"/>
    </xf>
    <xf numFmtId="49" fontId="0" fillId="0" borderId="14" xfId="0" applyFont="1" applyBorder="1" applyAlignment="1">
      <alignment horizontal="distributed" vertical="center" justifyLastLine="1"/>
    </xf>
    <xf numFmtId="49" fontId="0" fillId="0" borderId="14" xfId="0" applyBorder="1" applyAlignment="1">
      <alignment horizontal="distributed" vertical="center" justifyLastLine="1"/>
    </xf>
    <xf numFmtId="49" fontId="0" fillId="0" borderId="16" xfId="0" applyBorder="1" applyAlignment="1">
      <alignment horizontal="distributed" vertical="center" justifyLastLine="1"/>
    </xf>
    <xf numFmtId="49" fontId="0" fillId="0" borderId="16" xfId="0" applyFont="1" applyBorder="1" applyAlignment="1">
      <alignment horizontal="distributed" vertical="center" justifyLastLine="1"/>
    </xf>
    <xf numFmtId="49" fontId="0" fillId="0" borderId="16" xfId="0" applyBorder="1" applyAlignment="1">
      <alignment horizontal="center" vertical="center" justifyLastLine="1"/>
    </xf>
    <xf numFmtId="49" fontId="34" fillId="0" borderId="17" xfId="0" applyFont="1" applyBorder="1" applyAlignment="1">
      <alignment horizontal="center" vertical="center" wrapText="1" justifyLastLine="1"/>
    </xf>
    <xf numFmtId="49" fontId="0" fillId="0" borderId="0" xfId="0" applyFont="1" applyAlignment="1">
      <alignment vertical="center"/>
    </xf>
    <xf numFmtId="49" fontId="0" fillId="0" borderId="15" xfId="0" applyFont="1" applyBorder="1" applyAlignment="1">
      <alignment vertical="center"/>
    </xf>
    <xf numFmtId="49" fontId="0" fillId="0" borderId="18" xfId="0" applyFont="1" applyBorder="1" applyAlignment="1">
      <alignment vertical="center"/>
    </xf>
    <xf numFmtId="49" fontId="0" fillId="0" borderId="19" xfId="0" applyFont="1" applyBorder="1" applyAlignment="1">
      <alignment vertical="center"/>
    </xf>
    <xf numFmtId="49" fontId="0" fillId="0" borderId="0" xfId="0" applyFont="1" applyBorder="1" applyAlignment="1">
      <alignment vertical="center"/>
    </xf>
    <xf numFmtId="49" fontId="0" fillId="0" borderId="20" xfId="0" applyFont="1" applyBorder="1" applyAlignment="1">
      <alignment horizontal="distributed" vertical="center"/>
    </xf>
    <xf numFmtId="178" fontId="0" fillId="0" borderId="21" xfId="0" applyNumberFormat="1" applyFont="1" applyBorder="1" applyAlignment="1">
      <alignment horizontal="right" vertical="center"/>
    </xf>
    <xf numFmtId="178" fontId="0" fillId="0" borderId="0" xfId="0" applyNumberFormat="1" applyFont="1" applyAlignment="1">
      <alignment horizontal="right" vertical="center"/>
    </xf>
    <xf numFmtId="178" fontId="0" fillId="0" borderId="0" xfId="0" applyNumberFormat="1" applyFont="1" applyBorder="1" applyAlignment="1">
      <alignment horizontal="right" vertical="center"/>
    </xf>
    <xf numFmtId="184" fontId="0" fillId="0" borderId="0" xfId="0" applyNumberFormat="1" applyFont="1" applyAlignment="1">
      <alignment horizontal="right" vertical="center"/>
    </xf>
    <xf numFmtId="178" fontId="0" fillId="0" borderId="0" xfId="0" applyNumberFormat="1" applyFont="1" applyAlignment="1">
      <alignment vertical="center"/>
    </xf>
    <xf numFmtId="49" fontId="0" fillId="0" borderId="20" xfId="0" applyFont="1" applyBorder="1" applyAlignment="1">
      <alignment vertical="center"/>
    </xf>
    <xf numFmtId="178" fontId="0" fillId="0" borderId="0" xfId="0" applyNumberFormat="1" applyAlignment="1">
      <alignment horizontal="right" vertical="center"/>
    </xf>
    <xf numFmtId="178" fontId="0" fillId="0" borderId="21" xfId="0" applyNumberFormat="1" applyBorder="1" applyAlignment="1">
      <alignment horizontal="right" vertical="center"/>
    </xf>
    <xf numFmtId="49" fontId="0" fillId="0" borderId="13" xfId="0" applyFont="1" applyBorder="1">
      <alignment vertical="center"/>
    </xf>
    <xf numFmtId="49" fontId="0" fillId="0" borderId="22" xfId="0" applyFont="1" applyBorder="1">
      <alignment vertical="center"/>
    </xf>
    <xf numFmtId="178" fontId="0" fillId="0" borderId="23" xfId="0" applyNumberFormat="1" applyFont="1" applyBorder="1">
      <alignment vertical="center"/>
    </xf>
    <xf numFmtId="178" fontId="0" fillId="0" borderId="13" xfId="0" applyNumberFormat="1" applyFont="1" applyBorder="1">
      <alignment vertical="center"/>
    </xf>
    <xf numFmtId="178" fontId="0" fillId="0" borderId="0" xfId="0" applyNumberFormat="1" applyFont="1">
      <alignment vertical="center"/>
    </xf>
    <xf numFmtId="49" fontId="0" fillId="0" borderId="0" xfId="0" applyFont="1" applyBorder="1">
      <alignment vertical="center"/>
    </xf>
    <xf numFmtId="49" fontId="0" fillId="0" borderId="0" xfId="0" applyFont="1">
      <alignment vertical="center"/>
    </xf>
    <xf numFmtId="49" fontId="35" fillId="0" borderId="0" xfId="0" applyFont="1" applyBorder="1" applyAlignment="1">
      <alignment vertical="center"/>
    </xf>
    <xf numFmtId="49" fontId="35" fillId="0" borderId="0" xfId="0" applyFont="1" applyBorder="1" applyAlignment="1"/>
    <xf numFmtId="0" fontId="35" fillId="0" borderId="0" xfId="0" applyNumberFormat="1" applyFont="1" applyBorder="1" applyAlignment="1">
      <alignment horizontal="right" vertical="center"/>
    </xf>
    <xf numFmtId="179" fontId="0" fillId="0" borderId="24" xfId="0" applyNumberFormat="1" applyBorder="1" applyAlignment="1">
      <alignment horizontal="center" vertical="center"/>
    </xf>
    <xf numFmtId="185" fontId="0" fillId="0" borderId="24" xfId="0" applyNumberFormat="1" applyBorder="1" applyAlignment="1">
      <alignment horizontal="center" vertical="center"/>
    </xf>
    <xf numFmtId="49" fontId="0" fillId="0" borderId="24" xfId="0" applyBorder="1" applyAlignment="1">
      <alignment horizontal="distributed" vertical="center" wrapText="1" justifyLastLine="1"/>
    </xf>
    <xf numFmtId="49" fontId="0" fillId="0" borderId="16" xfId="0" applyBorder="1" applyAlignment="1">
      <alignment horizontal="distributed" vertical="center" wrapText="1" justifyLastLine="1"/>
    </xf>
    <xf numFmtId="14" fontId="36" fillId="0" borderId="0" xfId="0" applyNumberFormat="1" applyFont="1" applyAlignment="1">
      <alignment vertical="center"/>
    </xf>
    <xf numFmtId="0" fontId="0" fillId="0" borderId="0" xfId="0" applyNumberFormat="1" applyAlignment="1">
      <alignment horizontal="distributed" vertical="center"/>
    </xf>
    <xf numFmtId="0" fontId="0" fillId="0" borderId="0" xfId="0" applyNumberFormat="1" applyAlignment="1">
      <alignment horizontal="right" vertical="center"/>
    </xf>
    <xf numFmtId="0" fontId="36" fillId="0" borderId="0" xfId="0" applyNumberFormat="1" applyFont="1" applyAlignment="1">
      <alignment vertical="center"/>
    </xf>
    <xf numFmtId="49" fontId="33" fillId="0" borderId="0" xfId="0" applyFont="1" applyAlignment="1">
      <alignment horizontal="center" vertical="center"/>
    </xf>
    <xf numFmtId="49" fontId="0" fillId="0" borderId="17" xfId="0" applyBorder="1" applyAlignment="1">
      <alignment horizontal="center" vertical="center" justifyLastLine="1"/>
    </xf>
    <xf numFmtId="49" fontId="0" fillId="0" borderId="14" xfId="0" applyBorder="1" applyAlignment="1">
      <alignment horizontal="center" vertical="center" justifyLastLine="1"/>
    </xf>
    <xf numFmtId="49" fontId="0" fillId="0" borderId="24" xfId="0" applyBorder="1" applyAlignment="1">
      <alignment horizontal="center" vertical="center" justifyLastLine="1"/>
    </xf>
    <xf numFmtId="49" fontId="0" fillId="0" borderId="15" xfId="0" applyBorder="1" applyAlignment="1">
      <alignment horizontal="distributed" vertical="center" justifyLastLine="1"/>
    </xf>
    <xf numFmtId="49" fontId="0" fillId="0" borderId="15" xfId="0" applyFont="1" applyBorder="1" applyAlignment="1">
      <alignment horizontal="distributed" vertical="center" justifyLastLine="1"/>
    </xf>
    <xf numFmtId="49" fontId="0" fillId="0" borderId="19" xfId="0" applyFont="1" applyBorder="1" applyAlignment="1">
      <alignment horizontal="distributed" vertical="center" justifyLastLine="1"/>
    </xf>
    <xf numFmtId="49" fontId="0" fillId="0" borderId="23" xfId="0" applyFont="1" applyBorder="1" applyAlignment="1">
      <alignment horizontal="distributed" vertical="center" justifyLastLine="1"/>
    </xf>
    <xf numFmtId="49" fontId="0" fillId="0" borderId="15" xfId="0" applyBorder="1" applyAlignment="1">
      <alignment horizontal="center" vertical="center" justifyLastLine="1"/>
    </xf>
    <xf numFmtId="49" fontId="0" fillId="0" borderId="15" xfId="0" applyFont="1" applyBorder="1" applyAlignment="1">
      <alignment horizontal="center" vertical="center" justifyLastLine="1"/>
    </xf>
    <xf numFmtId="49" fontId="0" fillId="0" borderId="14" xfId="0" applyBorder="1" applyAlignment="1">
      <alignment horizontal="distributed" vertical="center" justifyLastLine="1"/>
    </xf>
  </cellXfs>
  <cellStyles count="7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良い" xfId="7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22</xdr:col>
      <xdr:colOff>85725</xdr:colOff>
      <xdr:row>4</xdr:row>
      <xdr:rowOff>238125</xdr:rowOff>
    </xdr:from>
    <xdr:to>
      <xdr:col>22</xdr:col>
      <xdr:colOff>381000</xdr:colOff>
      <xdr:row>5</xdr:row>
      <xdr:rowOff>209550</xdr:rowOff>
    </xdr:to>
    <xdr:sp macro="" textlink="">
      <xdr:nvSpPr>
        <xdr:cNvPr id="10241" name="Text Box 1"/>
        <xdr:cNvSpPr txBox="1">
          <a:spLocks noChangeArrowheads="1"/>
        </xdr:cNvSpPr>
      </xdr:nvSpPr>
      <xdr:spPr bwMode="auto">
        <a:xfrm>
          <a:off x="9153525" y="6496050"/>
          <a:ext cx="295275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lnSpc>
              <a:spcPts val="1100"/>
            </a:lnSpc>
            <a:defRPr sz="1000"/>
          </a:pPr>
          <a:r>
            <a:rPr lang="en-US" altLang="ja-JP" sz="900" b="0" i="0" strike="noStrike">
              <a:solidFill>
                <a:srgbClr val="000000"/>
              </a:solidFill>
              <a:latin typeface="ＭＳ 明朝"/>
              <a:ea typeface="ＭＳ 明朝"/>
            </a:rPr>
            <a:t>(B)</a:t>
          </a:r>
        </a:p>
        <a:p>
          <a:pPr algn="l" rtl="0">
            <a:lnSpc>
              <a:spcPts val="1100"/>
            </a:lnSpc>
            <a:defRPr sz="1000"/>
          </a:pPr>
          <a:r>
            <a:rPr lang="en-US" altLang="ja-JP" sz="900" b="0" i="0" strike="noStrike">
              <a:solidFill>
                <a:srgbClr val="000000"/>
              </a:solidFill>
              <a:latin typeface="ＭＳ 明朝"/>
              <a:ea typeface="ＭＳ 明朝"/>
            </a:rPr>
            <a:t>(A)</a:t>
          </a:r>
        </a:p>
      </xdr:txBody>
    </xdr:sp>
    <xdr:clientData/>
  </xdr:twoCellAnchor>
  <xdr:twoCellAnchor>
    <xdr:from>
      <xdr:col>22</xdr:col>
      <xdr:colOff>276225</xdr:colOff>
      <xdr:row>4</xdr:row>
      <xdr:rowOff>285750</xdr:rowOff>
    </xdr:from>
    <xdr:to>
      <xdr:col>23</xdr:col>
      <xdr:colOff>9525</xdr:colOff>
      <xdr:row>5</xdr:row>
      <xdr:rowOff>200025</xdr:rowOff>
    </xdr:to>
    <xdr:sp macro="" textlink="">
      <xdr:nvSpPr>
        <xdr:cNvPr id="10242" name="Text Box 2"/>
        <xdr:cNvSpPr txBox="1">
          <a:spLocks noChangeArrowheads="1"/>
        </xdr:cNvSpPr>
      </xdr:nvSpPr>
      <xdr:spPr bwMode="auto">
        <a:xfrm>
          <a:off x="9344025" y="6543675"/>
          <a:ext cx="333375" cy="2952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明朝"/>
              <a:ea typeface="ＭＳ 明朝"/>
            </a:rPr>
            <a:t>(</a:t>
          </a: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％</a:t>
          </a:r>
          <a:r>
            <a:rPr lang="en-US" altLang="ja-JP" sz="1000" b="0" i="0" strike="noStrike">
              <a:solidFill>
                <a:srgbClr val="000000"/>
              </a:solidFill>
              <a:latin typeface="ＭＳ 明朝"/>
              <a:ea typeface="ＭＳ 明朝"/>
            </a:rPr>
            <a:t>)</a:t>
          </a:r>
        </a:p>
      </xdr:txBody>
    </xdr:sp>
    <xdr:clientData/>
  </xdr:twoCellAnchor>
  <xdr:twoCellAnchor>
    <xdr:from>
      <xdr:col>22</xdr:col>
      <xdr:colOff>85725</xdr:colOff>
      <xdr:row>5</xdr:row>
      <xdr:rowOff>9525</xdr:rowOff>
    </xdr:from>
    <xdr:to>
      <xdr:col>22</xdr:col>
      <xdr:colOff>304800</xdr:colOff>
      <xdr:row>5</xdr:row>
      <xdr:rowOff>9525</xdr:rowOff>
    </xdr:to>
    <xdr:sp macro="" textlink="">
      <xdr:nvSpPr>
        <xdr:cNvPr id="1087" name="Line 3"/>
        <xdr:cNvSpPr>
          <a:spLocks noChangeShapeType="1"/>
        </xdr:cNvSpPr>
      </xdr:nvSpPr>
      <xdr:spPr bwMode="auto">
        <a:xfrm>
          <a:off x="10820400" y="1028700"/>
          <a:ext cx="219075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76200</xdr:colOff>
      <xdr:row>0</xdr:row>
      <xdr:rowOff>0</xdr:rowOff>
    </xdr:from>
    <xdr:to>
      <xdr:col>22</xdr:col>
      <xdr:colOff>371475</xdr:colOff>
      <xdr:row>0</xdr:row>
      <xdr:rowOff>0</xdr:rowOff>
    </xdr:to>
    <xdr:sp macro="" textlink="">
      <xdr:nvSpPr>
        <xdr:cNvPr id="10244" name="Text Box 4"/>
        <xdr:cNvSpPr txBox="1">
          <a:spLocks noChangeArrowheads="1"/>
        </xdr:cNvSpPr>
      </xdr:nvSpPr>
      <xdr:spPr bwMode="auto">
        <a:xfrm>
          <a:off x="9144000" y="962025"/>
          <a:ext cx="295275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900" b="0" i="0" strike="noStrike">
              <a:solidFill>
                <a:srgbClr val="000000"/>
              </a:solidFill>
              <a:latin typeface="ＭＳ 明朝"/>
              <a:ea typeface="ＭＳ 明朝"/>
            </a:rPr>
            <a:t>(B)</a:t>
          </a:r>
        </a:p>
        <a:p>
          <a:pPr algn="l" rtl="0">
            <a:defRPr sz="1000"/>
          </a:pPr>
          <a:r>
            <a:rPr lang="en-US" altLang="ja-JP" sz="900" b="0" i="0" strike="noStrike">
              <a:solidFill>
                <a:srgbClr val="000000"/>
              </a:solidFill>
              <a:latin typeface="ＭＳ 明朝"/>
              <a:ea typeface="ＭＳ 明朝"/>
            </a:rPr>
            <a:t>(A)</a:t>
          </a:r>
        </a:p>
      </xdr:txBody>
    </xdr:sp>
    <xdr:clientData/>
  </xdr:twoCellAnchor>
  <xdr:twoCellAnchor>
    <xdr:from>
      <xdr:col>22</xdr:col>
      <xdr:colOff>266700</xdr:colOff>
      <xdr:row>0</xdr:row>
      <xdr:rowOff>0</xdr:rowOff>
    </xdr:from>
    <xdr:to>
      <xdr:col>23</xdr:col>
      <xdr:colOff>0</xdr:colOff>
      <xdr:row>0</xdr:row>
      <xdr:rowOff>0</xdr:rowOff>
    </xdr:to>
    <xdr:sp macro="" textlink="">
      <xdr:nvSpPr>
        <xdr:cNvPr id="10245" name="Text Box 5"/>
        <xdr:cNvSpPr txBox="1">
          <a:spLocks noChangeArrowheads="1"/>
        </xdr:cNvSpPr>
      </xdr:nvSpPr>
      <xdr:spPr bwMode="auto">
        <a:xfrm>
          <a:off x="9334500" y="1009650"/>
          <a:ext cx="333375" cy="2952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明朝"/>
              <a:ea typeface="ＭＳ 明朝"/>
            </a:rPr>
            <a:t>(</a:t>
          </a: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％</a:t>
          </a:r>
          <a:r>
            <a:rPr lang="en-US" altLang="ja-JP" sz="1000" b="0" i="0" strike="noStrike">
              <a:solidFill>
                <a:srgbClr val="000000"/>
              </a:solidFill>
              <a:latin typeface="ＭＳ 明朝"/>
              <a:ea typeface="ＭＳ 明朝"/>
            </a:rPr>
            <a:t>)</a:t>
          </a:r>
        </a:p>
      </xdr:txBody>
    </xdr:sp>
    <xdr:clientData/>
  </xdr:twoCellAnchor>
  <xdr:twoCellAnchor>
    <xdr:from>
      <xdr:col>22</xdr:col>
      <xdr:colOff>76200</xdr:colOff>
      <xdr:row>0</xdr:row>
      <xdr:rowOff>0</xdr:rowOff>
    </xdr:from>
    <xdr:to>
      <xdr:col>22</xdr:col>
      <xdr:colOff>295275</xdr:colOff>
      <xdr:row>0</xdr:row>
      <xdr:rowOff>0</xdr:rowOff>
    </xdr:to>
    <xdr:sp macro="" textlink="">
      <xdr:nvSpPr>
        <xdr:cNvPr id="1090" name="Line 6"/>
        <xdr:cNvSpPr>
          <a:spLocks noChangeShapeType="1"/>
        </xdr:cNvSpPr>
      </xdr:nvSpPr>
      <xdr:spPr bwMode="auto">
        <a:xfrm>
          <a:off x="10810875" y="0"/>
          <a:ext cx="219075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2"/>
    <pageSetUpPr fitToPage="1"/>
  </sheetPr>
  <dimension ref="A1:AC63"/>
  <sheetViews>
    <sheetView showGridLines="0" tabSelected="1" view="pageBreakPreview" zoomScaleNormal="100" zoomScaleSheetLayoutView="100" workbookViewId="0">
      <selection activeCell="H12" sqref="H12"/>
    </sheetView>
  </sheetViews>
  <sheetFormatPr defaultColWidth="0" defaultRowHeight="11.25" zeroHeight="1"/>
  <cols>
    <col min="1" max="1" width="2.83203125" customWidth="1"/>
    <col min="2" max="2" width="5.83203125" customWidth="1"/>
    <col min="3" max="4" width="3.83203125" customWidth="1"/>
    <col min="5" max="5" width="4" bestFit="1" customWidth="1"/>
    <col min="6" max="6" width="10.1640625" customWidth="1"/>
    <col min="7" max="22" width="9.83203125" customWidth="1"/>
    <col min="23" max="23" width="10.5" customWidth="1"/>
    <col min="24" max="24" width="9" customWidth="1"/>
    <col min="25" max="26" width="9.33203125" customWidth="1"/>
    <col min="27" max="27" width="11" customWidth="1"/>
    <col min="28" max="28" width="10.1640625" customWidth="1"/>
    <col min="29" max="29" width="11" customWidth="1"/>
    <col min="30" max="30" width="9.33203125" customWidth="1"/>
  </cols>
  <sheetData>
    <row r="1" spans="1:29"/>
    <row r="2" spans="1:29" s="1" customFormat="1" ht="27" customHeight="1">
      <c r="A2" s="48" t="s">
        <v>9</v>
      </c>
      <c r="B2" s="48"/>
      <c r="C2" s="48"/>
      <c r="D2" s="48"/>
      <c r="E2" s="48"/>
      <c r="F2" s="48"/>
      <c r="G2" s="48"/>
      <c r="H2" s="48"/>
      <c r="I2" s="48"/>
      <c r="J2" s="48"/>
      <c r="K2" s="48"/>
      <c r="L2" s="48"/>
      <c r="M2" s="48"/>
      <c r="N2" s="48"/>
      <c r="O2" s="48"/>
      <c r="P2" s="48"/>
      <c r="Q2" s="48"/>
      <c r="R2" s="48"/>
      <c r="S2" s="48"/>
      <c r="T2" s="48"/>
      <c r="U2" s="48"/>
      <c r="V2" s="48"/>
      <c r="W2" s="48"/>
      <c r="X2" s="48"/>
      <c r="Y2" s="48"/>
      <c r="Z2" s="48"/>
      <c r="AA2" s="48"/>
      <c r="AB2" s="48"/>
      <c r="AC2" s="48"/>
    </row>
    <row r="3" spans="1:29" ht="10.5" customHeight="1">
      <c r="F3" s="2"/>
      <c r="G3" s="3"/>
      <c r="H3" s="3"/>
      <c r="I3" s="3"/>
      <c r="J3" s="3"/>
      <c r="K3" s="3"/>
      <c r="L3" s="3"/>
      <c r="M3" s="3"/>
      <c r="N3" s="3"/>
      <c r="O3" s="3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</row>
    <row r="4" spans="1:29" ht="2.1" customHeight="1">
      <c r="A4" s="5"/>
      <c r="B4" s="5"/>
      <c r="C4" s="5"/>
      <c r="D4" s="5"/>
      <c r="E4" s="5"/>
      <c r="F4" s="6"/>
      <c r="G4" s="7"/>
      <c r="H4" s="7"/>
      <c r="I4" s="7"/>
      <c r="J4" s="7"/>
      <c r="K4" s="7"/>
      <c r="L4" s="7"/>
      <c r="M4" s="7"/>
      <c r="N4" s="7"/>
      <c r="O4" s="7"/>
    </row>
    <row r="5" spans="1:29" s="9" customFormat="1" ht="30" customHeight="1">
      <c r="A5" s="8"/>
      <c r="B5" s="52" t="s">
        <v>0</v>
      </c>
      <c r="C5" s="52"/>
      <c r="D5" s="52"/>
      <c r="E5" s="52"/>
      <c r="F5" s="53"/>
      <c r="G5" s="49" t="s">
        <v>8</v>
      </c>
      <c r="H5" s="50"/>
      <c r="I5" s="50"/>
      <c r="J5" s="50"/>
      <c r="K5" s="50"/>
      <c r="L5" s="50"/>
      <c r="M5" s="50"/>
      <c r="N5" s="50"/>
      <c r="O5" s="50"/>
      <c r="P5" s="50"/>
      <c r="Q5" s="50"/>
      <c r="R5" s="50"/>
      <c r="S5" s="50"/>
      <c r="T5" s="50"/>
      <c r="U5" s="50"/>
      <c r="V5" s="51"/>
      <c r="W5" s="54"/>
      <c r="X5" s="56" t="s">
        <v>1</v>
      </c>
      <c r="Y5" s="56"/>
      <c r="Z5" s="57"/>
      <c r="AA5" s="57"/>
      <c r="AB5" s="57"/>
      <c r="AC5" s="57"/>
    </row>
    <row r="6" spans="1:29" s="9" customFormat="1" ht="30" customHeight="1">
      <c r="A6" s="10"/>
      <c r="B6" s="58" t="s">
        <v>2</v>
      </c>
      <c r="C6" s="58"/>
      <c r="D6" s="58"/>
      <c r="E6" s="11"/>
      <c r="F6" s="12" t="s">
        <v>3</v>
      </c>
      <c r="G6" s="40" t="str">
        <f>B8&amp;C8&amp;D8</f>
        <v>平成17年</v>
      </c>
      <c r="H6" s="41" t="str">
        <f>B9&amp;C9&amp;D9</f>
        <v>18</v>
      </c>
      <c r="I6" s="41" t="str">
        <f>B10&amp;C10&amp;D10</f>
        <v>19</v>
      </c>
      <c r="J6" s="41" t="str">
        <f>B11&amp;C11&amp;D11</f>
        <v>20</v>
      </c>
      <c r="K6" s="41" t="str">
        <f>B12&amp;C12&amp;D12</f>
        <v>21</v>
      </c>
      <c r="L6" s="41" t="str">
        <f>B14&amp;C14&amp;D14</f>
        <v>22</v>
      </c>
      <c r="M6" s="41" t="str">
        <f>B15&amp;C15&amp;D15</f>
        <v>23</v>
      </c>
      <c r="N6" s="41" t="str">
        <f>B16&amp;C16&amp;D16</f>
        <v>24</v>
      </c>
      <c r="O6" s="41" t="str">
        <f>B17&amp;C17&amp;D17</f>
        <v>25</v>
      </c>
      <c r="P6" s="41" t="str">
        <f>B18&amp;C18&amp;D18</f>
        <v>26</v>
      </c>
      <c r="Q6" s="41" t="str">
        <f>B20&amp;C20&amp;D20</f>
        <v>27</v>
      </c>
      <c r="R6" s="41" t="str">
        <f>B21&amp;C21&amp;D21</f>
        <v>28</v>
      </c>
      <c r="S6" s="41" t="str">
        <f>B22&amp;C22&amp;D22</f>
        <v>29</v>
      </c>
      <c r="T6" s="41" t="str">
        <f>B23&amp;C23&amp;D23</f>
        <v>30</v>
      </c>
      <c r="U6" s="41" t="str">
        <f>B24&amp;C24&amp;D24</f>
        <v>令和元年</v>
      </c>
      <c r="V6" s="13" t="s">
        <v>4</v>
      </c>
      <c r="W6" s="55"/>
      <c r="X6" s="42" t="s">
        <v>11</v>
      </c>
      <c r="Y6" s="43" t="s">
        <v>12</v>
      </c>
      <c r="Z6" s="43" t="s">
        <v>13</v>
      </c>
      <c r="AA6" s="14" t="s">
        <v>5</v>
      </c>
      <c r="AB6" s="14" t="s">
        <v>6</v>
      </c>
      <c r="AC6" s="15" t="s">
        <v>7</v>
      </c>
    </row>
    <row r="7" spans="1:29" s="16" customFormat="1" ht="5.0999999999999996" customHeight="1">
      <c r="B7" s="17"/>
      <c r="C7" s="17"/>
      <c r="D7" s="17"/>
      <c r="E7" s="18"/>
      <c r="F7" s="19"/>
      <c r="P7" s="20"/>
      <c r="Q7" s="20"/>
      <c r="R7" s="20"/>
      <c r="S7" s="20"/>
      <c r="T7" s="20"/>
      <c r="U7" s="20"/>
    </row>
    <row r="8" spans="1:29" s="26" customFormat="1" ht="15.75" customHeight="1">
      <c r="A8" s="44">
        <f>DATE(YEAR(A9)-1,5,1)</f>
        <v>38473</v>
      </c>
      <c r="B8" s="45" t="str">
        <f>TEXT(A8,"ggg")</f>
        <v>平成</v>
      </c>
      <c r="C8" s="46" t="str">
        <f>IF(TEXT(A8,"e")="1","元",TEXT(A8,"e"))</f>
        <v>17</v>
      </c>
      <c r="D8" s="46" t="s">
        <v>14</v>
      </c>
      <c r="E8" s="21"/>
      <c r="F8" s="22">
        <v>4886</v>
      </c>
      <c r="G8" s="23">
        <v>135</v>
      </c>
      <c r="H8" s="23">
        <v>473</v>
      </c>
      <c r="I8" s="23">
        <v>268</v>
      </c>
      <c r="J8" s="23">
        <v>114</v>
      </c>
      <c r="K8" s="23">
        <v>44</v>
      </c>
      <c r="L8" s="23">
        <v>3</v>
      </c>
      <c r="M8" s="23">
        <v>0</v>
      </c>
      <c r="N8" s="23">
        <v>0</v>
      </c>
      <c r="O8" s="23">
        <v>0</v>
      </c>
      <c r="P8" s="24">
        <v>0</v>
      </c>
      <c r="Q8" s="24">
        <v>0</v>
      </c>
      <c r="R8" s="24">
        <v>0</v>
      </c>
      <c r="S8" s="24">
        <v>0</v>
      </c>
      <c r="T8" s="24">
        <v>0</v>
      </c>
      <c r="U8" s="24">
        <v>0</v>
      </c>
      <c r="V8" s="23">
        <v>1037</v>
      </c>
      <c r="W8" s="25">
        <v>21.22</v>
      </c>
      <c r="X8" s="23">
        <v>61</v>
      </c>
      <c r="Y8" s="23">
        <v>0</v>
      </c>
      <c r="Z8" s="23">
        <v>13</v>
      </c>
      <c r="AA8" s="23">
        <v>663</v>
      </c>
      <c r="AB8" s="23">
        <v>298</v>
      </c>
      <c r="AC8" s="23">
        <v>0</v>
      </c>
    </row>
    <row r="9" spans="1:29" s="26" customFormat="1" ht="15.75" customHeight="1">
      <c r="A9" s="47">
        <f t="shared" ref="A9:A23" si="0">DATE(YEAR(A10)-1,5,1)</f>
        <v>38838</v>
      </c>
      <c r="B9" s="45" t="str">
        <f>IF(TEXT(A8,"ggg")=TEXT(A9,"ggg"),"",TEXT(A9,"ggg"))</f>
        <v/>
      </c>
      <c r="C9" s="46" t="str">
        <f t="shared" ref="C9:C24" si="1">IF(TEXT(A9,"e")="1","元",TEXT(A9,"e"))</f>
        <v>18</v>
      </c>
      <c r="D9" s="46" t="str">
        <f>IF(TEXT(A8,"ggg")=TEXT(A9,"ggg"),"","年")</f>
        <v/>
      </c>
      <c r="E9" s="27"/>
      <c r="F9" s="22">
        <v>4711</v>
      </c>
      <c r="G9" s="23">
        <v>0</v>
      </c>
      <c r="H9" s="23">
        <v>115</v>
      </c>
      <c r="I9" s="23">
        <v>410</v>
      </c>
      <c r="J9" s="23">
        <v>262</v>
      </c>
      <c r="K9" s="23">
        <v>106</v>
      </c>
      <c r="L9" s="23">
        <v>37</v>
      </c>
      <c r="M9" s="23">
        <v>7</v>
      </c>
      <c r="N9" s="23">
        <v>0</v>
      </c>
      <c r="O9" s="23">
        <v>0</v>
      </c>
      <c r="P9" s="24">
        <v>0</v>
      </c>
      <c r="Q9" s="24">
        <v>0</v>
      </c>
      <c r="R9" s="24">
        <v>0</v>
      </c>
      <c r="S9" s="24">
        <v>0</v>
      </c>
      <c r="T9" s="24">
        <v>0</v>
      </c>
      <c r="U9" s="24">
        <v>0</v>
      </c>
      <c r="V9" s="23">
        <v>937</v>
      </c>
      <c r="W9" s="25">
        <v>19.89</v>
      </c>
      <c r="X9" s="23">
        <v>56</v>
      </c>
      <c r="Y9" s="23">
        <v>0</v>
      </c>
      <c r="Z9" s="23">
        <v>17</v>
      </c>
      <c r="AA9" s="23">
        <v>604</v>
      </c>
      <c r="AB9" s="23">
        <v>259</v>
      </c>
      <c r="AC9" s="23">
        <v>0</v>
      </c>
    </row>
    <row r="10" spans="1:29" s="26" customFormat="1" ht="15.75" customHeight="1">
      <c r="A10" s="47">
        <f t="shared" si="0"/>
        <v>39203</v>
      </c>
      <c r="B10" s="45" t="str">
        <f>IF(TEXT(A9,"ggg")=TEXT(A10,"ggg"),"",TEXT(A10,"ggg"))</f>
        <v/>
      </c>
      <c r="C10" s="46" t="str">
        <f t="shared" si="1"/>
        <v>19</v>
      </c>
      <c r="D10" s="46" t="str">
        <f>IF(TEXT(A9,"ggg")=TEXT(A10,"ggg"),"","年")</f>
        <v/>
      </c>
      <c r="E10" s="21"/>
      <c r="F10" s="22">
        <v>4344</v>
      </c>
      <c r="G10" s="23">
        <v>0</v>
      </c>
      <c r="H10" s="23">
        <v>0</v>
      </c>
      <c r="I10" s="23">
        <v>112</v>
      </c>
      <c r="J10" s="23">
        <v>410</v>
      </c>
      <c r="K10" s="23">
        <v>244</v>
      </c>
      <c r="L10" s="23">
        <v>106</v>
      </c>
      <c r="M10" s="23">
        <v>30</v>
      </c>
      <c r="N10" s="23">
        <v>12</v>
      </c>
      <c r="O10" s="23">
        <v>0</v>
      </c>
      <c r="P10" s="24">
        <v>0</v>
      </c>
      <c r="Q10" s="24">
        <v>0</v>
      </c>
      <c r="R10" s="24">
        <v>0</v>
      </c>
      <c r="S10" s="24">
        <v>0</v>
      </c>
      <c r="T10" s="24">
        <v>0</v>
      </c>
      <c r="U10" s="24">
        <v>0</v>
      </c>
      <c r="V10" s="23">
        <v>914</v>
      </c>
      <c r="W10" s="25">
        <v>21.04</v>
      </c>
      <c r="X10" s="23">
        <v>51</v>
      </c>
      <c r="Y10" s="23">
        <v>0</v>
      </c>
      <c r="Z10" s="23">
        <v>20</v>
      </c>
      <c r="AA10" s="23">
        <v>570</v>
      </c>
      <c r="AB10" s="23">
        <v>272</v>
      </c>
      <c r="AC10" s="23">
        <v>0</v>
      </c>
    </row>
    <row r="11" spans="1:29" s="26" customFormat="1" ht="15.75" customHeight="1">
      <c r="A11" s="47">
        <f t="shared" si="0"/>
        <v>39569</v>
      </c>
      <c r="B11" s="45" t="str">
        <f>IF(TEXT(A10,"ggg")=TEXT(A11,"ggg"),"",TEXT(A11,"ggg"))</f>
        <v/>
      </c>
      <c r="C11" s="46" t="str">
        <f t="shared" si="1"/>
        <v>20</v>
      </c>
      <c r="D11" s="46" t="str">
        <f>IF(TEXT(A10,"ggg")=TEXT(A11,"ggg"),"","年")</f>
        <v/>
      </c>
      <c r="E11" s="27"/>
      <c r="F11" s="22">
        <v>3994</v>
      </c>
      <c r="G11" s="23">
        <v>0</v>
      </c>
      <c r="H11" s="23">
        <v>0</v>
      </c>
      <c r="I11" s="23">
        <v>0</v>
      </c>
      <c r="J11" s="23">
        <v>92</v>
      </c>
      <c r="K11" s="23">
        <v>348</v>
      </c>
      <c r="L11" s="23">
        <v>251</v>
      </c>
      <c r="M11" s="23">
        <v>95</v>
      </c>
      <c r="N11" s="23">
        <v>36</v>
      </c>
      <c r="O11" s="23">
        <v>5</v>
      </c>
      <c r="P11" s="24">
        <v>0</v>
      </c>
      <c r="Q11" s="24">
        <v>0</v>
      </c>
      <c r="R11" s="24">
        <v>0</v>
      </c>
      <c r="S11" s="24">
        <v>0</v>
      </c>
      <c r="T11" s="24">
        <v>0</v>
      </c>
      <c r="U11" s="24">
        <v>0</v>
      </c>
      <c r="V11" s="23">
        <v>827</v>
      </c>
      <c r="W11" s="25">
        <v>20.71</v>
      </c>
      <c r="X11" s="23">
        <v>45</v>
      </c>
      <c r="Y11" s="23">
        <v>0</v>
      </c>
      <c r="Z11" s="23">
        <v>10</v>
      </c>
      <c r="AA11" s="23">
        <v>535</v>
      </c>
      <c r="AB11" s="23">
        <v>234</v>
      </c>
      <c r="AC11" s="23">
        <v>0</v>
      </c>
    </row>
    <row r="12" spans="1:29" s="26" customFormat="1" ht="15.75" customHeight="1">
      <c r="A12" s="47">
        <f>DATE(YEAR(A14)-1,5,1)</f>
        <v>39934</v>
      </c>
      <c r="B12" s="45" t="str">
        <f>IF(TEXT(A11,"ggg")=TEXT(A12,"ggg"),"",TEXT(A12,"ggg"))</f>
        <v/>
      </c>
      <c r="C12" s="46" t="str">
        <f t="shared" si="1"/>
        <v>21</v>
      </c>
      <c r="D12" s="46" t="str">
        <f>IF(TEXT(A11,"ggg")=TEXT(A12,"ggg"),"","年")</f>
        <v/>
      </c>
      <c r="E12" s="27"/>
      <c r="F12" s="22">
        <v>3869</v>
      </c>
      <c r="G12" s="23">
        <v>0</v>
      </c>
      <c r="H12" s="23">
        <v>0</v>
      </c>
      <c r="I12" s="23">
        <v>0</v>
      </c>
      <c r="J12" s="23">
        <v>0</v>
      </c>
      <c r="K12" s="23">
        <v>104</v>
      </c>
      <c r="L12" s="23">
        <v>353</v>
      </c>
      <c r="M12" s="23">
        <v>216</v>
      </c>
      <c r="N12" s="23">
        <v>103</v>
      </c>
      <c r="O12" s="23">
        <v>26</v>
      </c>
      <c r="P12" s="24">
        <v>5</v>
      </c>
      <c r="Q12" s="24">
        <v>0</v>
      </c>
      <c r="R12" s="24">
        <v>0</v>
      </c>
      <c r="S12" s="24">
        <v>0</v>
      </c>
      <c r="T12" s="24">
        <v>0</v>
      </c>
      <c r="U12" s="24">
        <v>0</v>
      </c>
      <c r="V12" s="23">
        <v>807</v>
      </c>
      <c r="W12" s="25">
        <v>20.86</v>
      </c>
      <c r="X12" s="23">
        <v>40</v>
      </c>
      <c r="Y12" s="23">
        <v>0</v>
      </c>
      <c r="Z12" s="23">
        <v>10</v>
      </c>
      <c r="AA12" s="23">
        <v>557</v>
      </c>
      <c r="AB12" s="23">
        <v>197</v>
      </c>
      <c r="AC12" s="23">
        <v>0</v>
      </c>
    </row>
    <row r="13" spans="1:29" s="26" customFormat="1" ht="15.75" customHeight="1">
      <c r="A13" s="47"/>
      <c r="B13" s="45"/>
      <c r="C13" s="46"/>
      <c r="D13" s="46"/>
      <c r="E13" s="27"/>
      <c r="F13" s="22"/>
      <c r="G13" s="23"/>
      <c r="H13" s="23"/>
      <c r="I13" s="23"/>
      <c r="J13" s="23"/>
      <c r="K13" s="23"/>
      <c r="L13" s="23"/>
      <c r="M13" s="23"/>
      <c r="N13" s="23"/>
      <c r="O13" s="23"/>
      <c r="P13" s="24"/>
      <c r="Q13" s="24"/>
      <c r="R13" s="24"/>
      <c r="S13" s="24"/>
      <c r="T13" s="24"/>
      <c r="U13" s="24"/>
      <c r="V13" s="23"/>
      <c r="W13" s="25"/>
      <c r="X13" s="23"/>
      <c r="Y13" s="23"/>
      <c r="Z13" s="23"/>
      <c r="AA13" s="23"/>
      <c r="AB13" s="23"/>
      <c r="AC13" s="23"/>
    </row>
    <row r="14" spans="1:29" s="26" customFormat="1" ht="15.75" customHeight="1">
      <c r="A14" s="47">
        <f t="shared" si="0"/>
        <v>40299</v>
      </c>
      <c r="B14" s="45" t="str">
        <f>IF(TEXT(A12,"ggg")=TEXT(A14,"ggg"),"",TEXT(A14,"ggg"))</f>
        <v/>
      </c>
      <c r="C14" s="46" t="str">
        <f t="shared" si="1"/>
        <v>22</v>
      </c>
      <c r="D14" s="46" t="str">
        <f>IF(TEXT(A12,"ggg")=TEXT(A14,"ggg"),"","年")</f>
        <v/>
      </c>
      <c r="E14" s="27"/>
      <c r="F14" s="22">
        <v>3883</v>
      </c>
      <c r="G14" s="23">
        <v>0</v>
      </c>
      <c r="H14" s="23">
        <v>0</v>
      </c>
      <c r="I14" s="23">
        <v>0</v>
      </c>
      <c r="J14" s="23">
        <v>0</v>
      </c>
      <c r="K14" s="23">
        <v>0</v>
      </c>
      <c r="L14" s="23">
        <v>95</v>
      </c>
      <c r="M14" s="23">
        <v>307</v>
      </c>
      <c r="N14" s="23">
        <v>242</v>
      </c>
      <c r="O14" s="23">
        <v>97</v>
      </c>
      <c r="P14" s="24">
        <v>39</v>
      </c>
      <c r="Q14" s="24">
        <v>6</v>
      </c>
      <c r="R14" s="24">
        <v>0</v>
      </c>
      <c r="S14" s="24">
        <v>0</v>
      </c>
      <c r="T14" s="24">
        <v>0</v>
      </c>
      <c r="U14" s="24">
        <v>0</v>
      </c>
      <c r="V14" s="23">
        <v>786</v>
      </c>
      <c r="W14" s="25">
        <v>20.239999999999998</v>
      </c>
      <c r="X14" s="23">
        <v>29</v>
      </c>
      <c r="Y14" s="23">
        <v>0</v>
      </c>
      <c r="Z14" s="23">
        <v>9</v>
      </c>
      <c r="AA14" s="23">
        <v>528</v>
      </c>
      <c r="AB14" s="23">
        <v>218</v>
      </c>
      <c r="AC14" s="23">
        <v>0</v>
      </c>
    </row>
    <row r="15" spans="1:29" s="26" customFormat="1" ht="15.75" customHeight="1">
      <c r="A15" s="47">
        <f t="shared" si="0"/>
        <v>40664</v>
      </c>
      <c r="B15" s="45" t="str">
        <f t="shared" ref="B15:B24" si="2">IF(TEXT(A14,"ggg")=TEXT(A15,"ggg"),"",TEXT(A15,"ggg"))</f>
        <v/>
      </c>
      <c r="C15" s="46" t="str">
        <f t="shared" si="1"/>
        <v>23</v>
      </c>
      <c r="D15" s="46" t="str">
        <f t="shared" ref="D15:D24" si="3">IF(TEXT(A14,"ggg")=TEXT(A15,"ggg"),"","年")</f>
        <v/>
      </c>
      <c r="E15" s="27"/>
      <c r="F15" s="22">
        <v>3601</v>
      </c>
      <c r="G15" s="23">
        <v>0</v>
      </c>
      <c r="H15" s="23">
        <v>0</v>
      </c>
      <c r="I15" s="23">
        <v>0</v>
      </c>
      <c r="J15" s="23">
        <v>0</v>
      </c>
      <c r="K15" s="23">
        <v>0</v>
      </c>
      <c r="L15" s="23">
        <v>0</v>
      </c>
      <c r="M15" s="23">
        <v>79</v>
      </c>
      <c r="N15" s="23">
        <v>354</v>
      </c>
      <c r="O15" s="23">
        <v>192</v>
      </c>
      <c r="P15" s="24">
        <v>88</v>
      </c>
      <c r="Q15" s="24">
        <v>39</v>
      </c>
      <c r="R15" s="24">
        <v>8</v>
      </c>
      <c r="S15" s="24">
        <v>0</v>
      </c>
      <c r="T15" s="24">
        <v>0</v>
      </c>
      <c r="U15" s="24">
        <v>0</v>
      </c>
      <c r="V15" s="23">
        <v>760</v>
      </c>
      <c r="W15" s="25">
        <v>21.11</v>
      </c>
      <c r="X15" s="23">
        <v>30</v>
      </c>
      <c r="Y15" s="23">
        <v>0</v>
      </c>
      <c r="Z15" s="23">
        <v>13</v>
      </c>
      <c r="AA15" s="23">
        <v>518</v>
      </c>
      <c r="AB15" s="23">
        <v>196</v>
      </c>
      <c r="AC15" s="23">
        <v>0</v>
      </c>
    </row>
    <row r="16" spans="1:29" s="26" customFormat="1" ht="15.75" customHeight="1">
      <c r="A16" s="47">
        <f t="shared" si="0"/>
        <v>41030</v>
      </c>
      <c r="B16" s="45" t="str">
        <f t="shared" si="2"/>
        <v/>
      </c>
      <c r="C16" s="46" t="str">
        <f t="shared" si="1"/>
        <v>24</v>
      </c>
      <c r="D16" s="46" t="str">
        <f t="shared" si="3"/>
        <v/>
      </c>
      <c r="E16" s="21"/>
      <c r="F16" s="22">
        <v>3421</v>
      </c>
      <c r="G16" s="23">
        <v>0</v>
      </c>
      <c r="H16" s="23">
        <v>0</v>
      </c>
      <c r="I16" s="23">
        <v>0</v>
      </c>
      <c r="J16" s="23">
        <v>0</v>
      </c>
      <c r="K16" s="23">
        <v>0</v>
      </c>
      <c r="L16" s="23">
        <v>0</v>
      </c>
      <c r="M16" s="23">
        <v>0</v>
      </c>
      <c r="N16" s="23">
        <v>103</v>
      </c>
      <c r="O16" s="23">
        <v>307</v>
      </c>
      <c r="P16" s="24">
        <v>212</v>
      </c>
      <c r="Q16" s="24">
        <v>97</v>
      </c>
      <c r="R16" s="24">
        <v>39</v>
      </c>
      <c r="S16" s="24">
        <v>10</v>
      </c>
      <c r="T16" s="24">
        <v>0</v>
      </c>
      <c r="U16" s="24">
        <v>0</v>
      </c>
      <c r="V16" s="23">
        <v>768</v>
      </c>
      <c r="W16" s="25">
        <v>22.45</v>
      </c>
      <c r="X16" s="23">
        <v>39</v>
      </c>
      <c r="Y16" s="23">
        <v>0</v>
      </c>
      <c r="Z16" s="23">
        <v>10</v>
      </c>
      <c r="AA16" s="23">
        <v>509</v>
      </c>
      <c r="AB16" s="23">
        <v>209</v>
      </c>
      <c r="AC16" s="23">
        <v>0</v>
      </c>
    </row>
    <row r="17" spans="1:29" s="26" customFormat="1" ht="15.75" customHeight="1">
      <c r="A17" s="47">
        <f t="shared" si="0"/>
        <v>41395</v>
      </c>
      <c r="B17" s="45" t="str">
        <f t="shared" si="2"/>
        <v/>
      </c>
      <c r="C17" s="46" t="str">
        <f t="shared" si="1"/>
        <v>25</v>
      </c>
      <c r="D17" s="46" t="str">
        <f t="shared" si="3"/>
        <v/>
      </c>
      <c r="E17" s="21"/>
      <c r="F17" s="22">
        <v>3428</v>
      </c>
      <c r="G17" s="23">
        <v>0</v>
      </c>
      <c r="H17" s="23">
        <v>0</v>
      </c>
      <c r="I17" s="23">
        <v>0</v>
      </c>
      <c r="J17" s="23">
        <v>0</v>
      </c>
      <c r="K17" s="23">
        <v>0</v>
      </c>
      <c r="L17" s="23">
        <v>0</v>
      </c>
      <c r="M17" s="23">
        <v>0</v>
      </c>
      <c r="N17" s="23">
        <v>0</v>
      </c>
      <c r="O17" s="23">
        <v>82</v>
      </c>
      <c r="P17" s="24">
        <v>275</v>
      </c>
      <c r="Q17" s="24">
        <v>190</v>
      </c>
      <c r="R17" s="24">
        <v>100</v>
      </c>
      <c r="S17" s="24">
        <v>38</v>
      </c>
      <c r="T17" s="24">
        <v>6</v>
      </c>
      <c r="U17" s="24">
        <v>0</v>
      </c>
      <c r="V17" s="23">
        <v>691</v>
      </c>
      <c r="W17" s="25">
        <v>20.16</v>
      </c>
      <c r="X17" s="23">
        <v>28</v>
      </c>
      <c r="Y17" s="23">
        <v>0</v>
      </c>
      <c r="Z17" s="23">
        <v>5</v>
      </c>
      <c r="AA17" s="23">
        <v>447</v>
      </c>
      <c r="AB17" s="23">
        <v>210</v>
      </c>
      <c r="AC17" s="23">
        <v>0</v>
      </c>
    </row>
    <row r="18" spans="1:29" s="26" customFormat="1" ht="15.75" customHeight="1">
      <c r="A18" s="47">
        <f>DATE(YEAR(A20)-1,5,1)</f>
        <v>41760</v>
      </c>
      <c r="B18" s="45" t="str">
        <f t="shared" si="2"/>
        <v/>
      </c>
      <c r="C18" s="46" t="str">
        <f t="shared" si="1"/>
        <v>26</v>
      </c>
      <c r="D18" s="46" t="str">
        <f t="shared" si="3"/>
        <v/>
      </c>
      <c r="E18" s="21"/>
      <c r="F18" s="22">
        <v>3122</v>
      </c>
      <c r="G18" s="23">
        <v>0</v>
      </c>
      <c r="H18" s="23">
        <v>0</v>
      </c>
      <c r="I18" s="23">
        <v>0</v>
      </c>
      <c r="J18" s="23">
        <v>0</v>
      </c>
      <c r="K18" s="23">
        <v>0</v>
      </c>
      <c r="L18" s="23">
        <v>0</v>
      </c>
      <c r="M18" s="23">
        <v>0</v>
      </c>
      <c r="N18" s="23">
        <v>0</v>
      </c>
      <c r="O18" s="23">
        <v>0</v>
      </c>
      <c r="P18" s="24">
        <v>69</v>
      </c>
      <c r="Q18" s="24">
        <v>267</v>
      </c>
      <c r="R18" s="24">
        <v>199</v>
      </c>
      <c r="S18" s="24">
        <v>80</v>
      </c>
      <c r="T18" s="24">
        <v>33</v>
      </c>
      <c r="U18" s="24">
        <v>8</v>
      </c>
      <c r="V18" s="23">
        <v>656</v>
      </c>
      <c r="W18" s="25">
        <v>21.01</v>
      </c>
      <c r="X18" s="23">
        <v>22</v>
      </c>
      <c r="Y18" s="23">
        <v>0</v>
      </c>
      <c r="Z18" s="23">
        <v>12</v>
      </c>
      <c r="AA18" s="23">
        <v>423</v>
      </c>
      <c r="AB18" s="23">
        <v>199</v>
      </c>
      <c r="AC18" s="28">
        <v>0</v>
      </c>
    </row>
    <row r="19" spans="1:29" s="26" customFormat="1" ht="15.75" customHeight="1">
      <c r="A19" s="47"/>
      <c r="B19" s="45"/>
      <c r="C19" s="46"/>
      <c r="D19" s="46"/>
      <c r="E19" s="21"/>
      <c r="F19" s="22"/>
      <c r="G19" s="23"/>
      <c r="H19" s="23"/>
      <c r="I19" s="23"/>
      <c r="J19" s="23"/>
      <c r="K19" s="23"/>
      <c r="L19" s="23"/>
      <c r="M19" s="23"/>
      <c r="N19" s="23"/>
      <c r="O19" s="23"/>
      <c r="P19" s="24"/>
      <c r="Q19" s="24"/>
      <c r="R19" s="24"/>
      <c r="S19" s="24"/>
      <c r="T19" s="24"/>
      <c r="U19" s="24"/>
      <c r="V19" s="23"/>
      <c r="W19" s="25"/>
      <c r="X19" s="23"/>
      <c r="Y19" s="23"/>
      <c r="Z19" s="23"/>
      <c r="AA19" s="23"/>
      <c r="AB19" s="23"/>
      <c r="AC19" s="28"/>
    </row>
    <row r="20" spans="1:29" s="26" customFormat="1" ht="15.75" customHeight="1">
      <c r="A20" s="47">
        <f t="shared" si="0"/>
        <v>42125</v>
      </c>
      <c r="B20" s="45" t="str">
        <f>IF(TEXT(A18,"ggg")=TEXT(A20,"ggg"),"",TEXT(A20,"ggg"))</f>
        <v/>
      </c>
      <c r="C20" s="46" t="str">
        <f t="shared" si="1"/>
        <v>27</v>
      </c>
      <c r="D20" s="46" t="str">
        <f>IF(TEXT(A18,"ggg")=TEXT(A20,"ggg"),"","年")</f>
        <v/>
      </c>
      <c r="E20" s="27"/>
      <c r="F20" s="22">
        <v>2871</v>
      </c>
      <c r="G20" s="23">
        <v>0</v>
      </c>
      <c r="H20" s="23">
        <v>0</v>
      </c>
      <c r="I20" s="23">
        <v>0</v>
      </c>
      <c r="J20" s="23">
        <v>0</v>
      </c>
      <c r="K20" s="23">
        <v>0</v>
      </c>
      <c r="L20" s="23">
        <v>0</v>
      </c>
      <c r="M20" s="23">
        <v>0</v>
      </c>
      <c r="N20" s="23">
        <v>0</v>
      </c>
      <c r="O20" s="23">
        <v>0</v>
      </c>
      <c r="P20" s="24">
        <v>0</v>
      </c>
      <c r="Q20" s="24">
        <v>63</v>
      </c>
      <c r="R20" s="24">
        <v>284</v>
      </c>
      <c r="S20" s="24">
        <v>158</v>
      </c>
      <c r="T20" s="24">
        <v>82</v>
      </c>
      <c r="U20" s="24">
        <v>30</v>
      </c>
      <c r="V20" s="23">
        <v>617</v>
      </c>
      <c r="W20" s="25">
        <v>21.49</v>
      </c>
      <c r="X20" s="23">
        <v>26</v>
      </c>
      <c r="Y20" s="23">
        <v>0</v>
      </c>
      <c r="Z20" s="23">
        <v>11</v>
      </c>
      <c r="AA20" s="23">
        <v>417</v>
      </c>
      <c r="AB20" s="23">
        <v>157</v>
      </c>
      <c r="AC20" s="23">
        <v>1</v>
      </c>
    </row>
    <row r="21" spans="1:29" s="26" customFormat="1" ht="15.75" customHeight="1">
      <c r="A21" s="47">
        <f t="shared" si="0"/>
        <v>42491</v>
      </c>
      <c r="B21" s="45" t="str">
        <f t="shared" si="2"/>
        <v/>
      </c>
      <c r="C21" s="46" t="str">
        <f t="shared" si="1"/>
        <v>28</v>
      </c>
      <c r="D21" s="46" t="str">
        <f t="shared" si="3"/>
        <v/>
      </c>
      <c r="E21" s="27"/>
      <c r="F21" s="22">
        <v>2743</v>
      </c>
      <c r="G21" s="23">
        <v>0</v>
      </c>
      <c r="H21" s="23">
        <v>0</v>
      </c>
      <c r="I21" s="23">
        <v>0</v>
      </c>
      <c r="J21" s="23">
        <v>0</v>
      </c>
      <c r="K21" s="23">
        <v>0</v>
      </c>
      <c r="L21" s="23">
        <v>0</v>
      </c>
      <c r="M21" s="23">
        <v>0</v>
      </c>
      <c r="N21" s="23">
        <v>0</v>
      </c>
      <c r="O21" s="23">
        <v>0</v>
      </c>
      <c r="P21" s="24">
        <v>0</v>
      </c>
      <c r="Q21" s="24">
        <v>0</v>
      </c>
      <c r="R21" s="24">
        <v>66</v>
      </c>
      <c r="S21" s="24">
        <v>235</v>
      </c>
      <c r="T21" s="24">
        <v>147</v>
      </c>
      <c r="U21" s="24">
        <v>65</v>
      </c>
      <c r="V21" s="23">
        <v>513</v>
      </c>
      <c r="W21" s="25">
        <v>18.7</v>
      </c>
      <c r="X21" s="23">
        <v>14</v>
      </c>
      <c r="Y21" s="23">
        <v>0</v>
      </c>
      <c r="Z21" s="23">
        <v>9</v>
      </c>
      <c r="AA21" s="23">
        <v>361</v>
      </c>
      <c r="AB21" s="23">
        <v>125</v>
      </c>
      <c r="AC21" s="23">
        <v>0</v>
      </c>
    </row>
    <row r="22" spans="1:29" s="26" customFormat="1" ht="15.75" customHeight="1">
      <c r="A22" s="47">
        <f t="shared" si="0"/>
        <v>42856</v>
      </c>
      <c r="B22" s="45" t="str">
        <f t="shared" si="2"/>
        <v/>
      </c>
      <c r="C22" s="46" t="str">
        <f t="shared" si="1"/>
        <v>29</v>
      </c>
      <c r="D22" s="46" t="str">
        <f t="shared" si="3"/>
        <v/>
      </c>
      <c r="E22" s="27"/>
      <c r="F22" s="22">
        <v>2469</v>
      </c>
      <c r="G22" s="23">
        <v>0</v>
      </c>
      <c r="H22" s="23">
        <v>0</v>
      </c>
      <c r="I22" s="23">
        <v>0</v>
      </c>
      <c r="J22" s="23">
        <v>0</v>
      </c>
      <c r="K22" s="23">
        <v>0</v>
      </c>
      <c r="L22" s="23">
        <v>0</v>
      </c>
      <c r="M22" s="23">
        <v>0</v>
      </c>
      <c r="N22" s="23">
        <v>0</v>
      </c>
      <c r="O22" s="23">
        <v>0</v>
      </c>
      <c r="P22" s="24">
        <v>0</v>
      </c>
      <c r="Q22" s="24">
        <v>0</v>
      </c>
      <c r="R22" s="24">
        <v>0</v>
      </c>
      <c r="S22" s="24">
        <v>52</v>
      </c>
      <c r="T22" s="24">
        <v>220</v>
      </c>
      <c r="U22" s="24">
        <v>117</v>
      </c>
      <c r="V22" s="23">
        <v>389</v>
      </c>
      <c r="W22" s="25">
        <v>15.76</v>
      </c>
      <c r="X22" s="23">
        <v>12</v>
      </c>
      <c r="Y22" s="23">
        <v>0</v>
      </c>
      <c r="Z22" s="23">
        <v>5</v>
      </c>
      <c r="AA22" s="23">
        <v>279</v>
      </c>
      <c r="AB22" s="23">
        <v>86</v>
      </c>
      <c r="AC22" s="23">
        <v>0</v>
      </c>
    </row>
    <row r="23" spans="1:29" s="26" customFormat="1" ht="15.75" customHeight="1">
      <c r="A23" s="47">
        <f t="shared" si="0"/>
        <v>43221</v>
      </c>
      <c r="B23" s="45" t="str">
        <f t="shared" si="2"/>
        <v/>
      </c>
      <c r="C23" s="46" t="str">
        <f t="shared" si="1"/>
        <v>30</v>
      </c>
      <c r="D23" s="46" t="str">
        <f t="shared" si="3"/>
        <v/>
      </c>
      <c r="E23" s="27"/>
      <c r="F23" s="22">
        <v>2146</v>
      </c>
      <c r="G23" s="23">
        <v>0</v>
      </c>
      <c r="H23" s="23">
        <v>0</v>
      </c>
      <c r="I23" s="23">
        <v>0</v>
      </c>
      <c r="J23" s="23">
        <v>0</v>
      </c>
      <c r="K23" s="23">
        <v>0</v>
      </c>
      <c r="L23" s="23">
        <v>0</v>
      </c>
      <c r="M23" s="23">
        <v>0</v>
      </c>
      <c r="N23" s="23">
        <v>0</v>
      </c>
      <c r="O23" s="23">
        <v>0</v>
      </c>
      <c r="P23" s="24">
        <v>0</v>
      </c>
      <c r="Q23" s="24">
        <v>0</v>
      </c>
      <c r="R23" s="24">
        <v>0</v>
      </c>
      <c r="S23" s="24">
        <v>0</v>
      </c>
      <c r="T23" s="24">
        <v>55</v>
      </c>
      <c r="U23" s="24">
        <v>169</v>
      </c>
      <c r="V23" s="23">
        <v>224</v>
      </c>
      <c r="W23" s="25">
        <v>10.44</v>
      </c>
      <c r="X23" s="23">
        <v>6</v>
      </c>
      <c r="Y23" s="23">
        <v>0</v>
      </c>
      <c r="Z23" s="23">
        <v>3</v>
      </c>
      <c r="AA23" s="23">
        <v>180</v>
      </c>
      <c r="AB23" s="23">
        <v>32</v>
      </c>
      <c r="AC23" s="23">
        <v>0</v>
      </c>
    </row>
    <row r="24" spans="1:29" s="26" customFormat="1" ht="15.75" customHeight="1">
      <c r="A24" s="44">
        <v>43586</v>
      </c>
      <c r="B24" s="45" t="str">
        <f t="shared" si="2"/>
        <v>令和</v>
      </c>
      <c r="C24" s="46" t="str">
        <f t="shared" si="1"/>
        <v>元</v>
      </c>
      <c r="D24" s="46" t="str">
        <f t="shared" si="3"/>
        <v>年</v>
      </c>
      <c r="E24" s="27"/>
      <c r="F24" s="29">
        <v>2053</v>
      </c>
      <c r="G24" s="23">
        <v>0</v>
      </c>
      <c r="H24" s="23">
        <v>0</v>
      </c>
      <c r="I24" s="23">
        <v>0</v>
      </c>
      <c r="J24" s="23">
        <v>0</v>
      </c>
      <c r="K24" s="23">
        <v>0</v>
      </c>
      <c r="L24" s="23">
        <v>0</v>
      </c>
      <c r="M24" s="23">
        <v>0</v>
      </c>
      <c r="N24" s="23">
        <v>0</v>
      </c>
      <c r="O24" s="23">
        <v>0</v>
      </c>
      <c r="P24" s="24">
        <v>0</v>
      </c>
      <c r="Q24" s="24">
        <v>0</v>
      </c>
      <c r="R24" s="24">
        <v>0</v>
      </c>
      <c r="S24" s="24">
        <v>0</v>
      </c>
      <c r="T24" s="24">
        <v>0</v>
      </c>
      <c r="U24" s="24">
        <v>43</v>
      </c>
      <c r="V24" s="23">
        <v>43</v>
      </c>
      <c r="W24" s="25">
        <v>2.09</v>
      </c>
      <c r="X24" s="23">
        <v>0</v>
      </c>
      <c r="Y24" s="23">
        <v>0</v>
      </c>
      <c r="Z24" s="23">
        <v>0</v>
      </c>
      <c r="AA24" s="23">
        <v>36</v>
      </c>
      <c r="AB24" s="23">
        <v>6</v>
      </c>
      <c r="AC24" s="23">
        <v>0</v>
      </c>
    </row>
    <row r="25" spans="1:29" s="34" customFormat="1" ht="5.0999999999999996" customHeight="1">
      <c r="A25" s="30"/>
      <c r="B25" s="30"/>
      <c r="C25" s="30"/>
      <c r="D25" s="30"/>
      <c r="E25" s="31"/>
      <c r="F25" s="32"/>
      <c r="G25" s="33"/>
      <c r="H25" s="33"/>
      <c r="I25" s="33"/>
      <c r="J25" s="33"/>
      <c r="K25" s="33"/>
      <c r="L25" s="33"/>
      <c r="M25" s="33"/>
      <c r="N25" s="33"/>
      <c r="O25" s="33"/>
      <c r="P25" s="33"/>
      <c r="Q25" s="33"/>
      <c r="R25" s="33"/>
      <c r="S25" s="33"/>
      <c r="T25" s="33"/>
      <c r="U25" s="33"/>
      <c r="V25" s="33"/>
      <c r="W25" s="33"/>
      <c r="X25" s="33"/>
      <c r="Y25" s="33"/>
      <c r="Z25" s="33"/>
      <c r="AA25" s="33"/>
      <c r="AB25" s="33"/>
      <c r="AC25" s="33"/>
    </row>
    <row r="26" spans="1:29" s="36" customFormat="1" ht="5.0999999999999996" customHeight="1">
      <c r="A26" s="35"/>
      <c r="B26" s="35"/>
      <c r="C26" s="35"/>
      <c r="D26" s="35"/>
      <c r="E26" s="35"/>
      <c r="F26" s="35"/>
      <c r="G26" s="35"/>
      <c r="H26" s="35"/>
      <c r="I26" s="35"/>
      <c r="J26" s="35"/>
      <c r="K26" s="35"/>
      <c r="L26" s="35"/>
      <c r="M26" s="35"/>
      <c r="N26" s="35"/>
      <c r="O26" s="35"/>
      <c r="P26" s="35"/>
      <c r="Q26" s="35"/>
      <c r="R26" s="35"/>
      <c r="S26" s="35"/>
      <c r="T26" s="35"/>
      <c r="U26" s="35"/>
      <c r="V26" s="35"/>
      <c r="W26" s="35"/>
      <c r="X26" s="35"/>
      <c r="Y26" s="35"/>
      <c r="Z26" s="35"/>
      <c r="AA26" s="35"/>
      <c r="AB26" s="35"/>
      <c r="AC26" s="35"/>
    </row>
    <row r="27" spans="1:29" s="37" customFormat="1" ht="11.25" customHeight="1">
      <c r="A27" s="38" t="s">
        <v>10</v>
      </c>
      <c r="E27" s="38"/>
      <c r="G27" s="39"/>
      <c r="H27" s="39"/>
      <c r="I27" s="39"/>
      <c r="J27" s="39"/>
      <c r="K27" s="39"/>
      <c r="L27" s="39"/>
      <c r="M27" s="39"/>
      <c r="N27" s="39"/>
      <c r="O27" s="39"/>
    </row>
    <row r="28" spans="1:29"/>
    <row r="29" spans="1:29"/>
    <row r="30" spans="1:29"/>
    <row r="31" spans="1:29"/>
    <row r="32" spans="1:29"/>
    <row r="33"/>
    <row r="34"/>
    <row r="35"/>
    <row r="36"/>
    <row r="37"/>
    <row r="38"/>
    <row r="39"/>
    <row r="40"/>
    <row r="41"/>
    <row r="42"/>
    <row r="43"/>
    <row r="44"/>
    <row r="45"/>
    <row r="46"/>
    <row r="47"/>
    <row r="48"/>
    <row r="49"/>
    <row r="50"/>
    <row r="51"/>
    <row r="52"/>
    <row r="53"/>
    <row r="54"/>
    <row r="55"/>
    <row r="56"/>
    <row r="57"/>
    <row r="58"/>
    <row r="59"/>
    <row r="60"/>
    <row r="61"/>
    <row r="62"/>
    <row r="63"/>
  </sheetData>
  <dataConsolidate/>
  <mergeCells count="6">
    <mergeCell ref="A2:AC2"/>
    <mergeCell ref="G5:V5"/>
    <mergeCell ref="B5:F5"/>
    <mergeCell ref="W5:W6"/>
    <mergeCell ref="X5:AC5"/>
    <mergeCell ref="B6:D6"/>
  </mergeCells>
  <phoneticPr fontId="32"/>
  <pageMargins left="0.78740157480314965" right="0.78740157480314965" top="0.98425196850393704" bottom="0.98425196850393704" header="0.51181102362204722" footer="0.51181102362204722"/>
  <pageSetup paperSize="9" scale="61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19-00-41</vt:lpstr>
      <vt:lpstr>'19-00-41'!Print_Area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2020-06-22T07:01:12Z</cp:lastPrinted>
  <dcterms:created xsi:type="dcterms:W3CDTF">2011-11-22T10:50:11Z</dcterms:created>
  <dcterms:modified xsi:type="dcterms:W3CDTF">2020-06-22T07:01:17Z</dcterms:modified>
  <cp:category/>
</cp:coreProperties>
</file>