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保護統計係\常用フォルダ\01　年報関係\年報　データ取りまとめ\31・R1年報\年表出力＆検算\R1年報0619版\観察所\"/>
    </mc:Choice>
  </mc:AlternateContent>
  <bookViews>
    <workbookView xWindow="240" yWindow="45" windowWidth="20610" windowHeight="9570"/>
  </bookViews>
  <sheets>
    <sheet name="19-00-42" sheetId="1" r:id="rId1"/>
  </sheets>
  <definedNames>
    <definedName name="_xlnm.Print_Area" localSheetId="0">'19-00-42'!$A$1:$W$27</definedName>
    <definedName name="wrn.印刷." localSheetId="0" hidden="1">{"左ページ",#N/A,FALSE,"1A";"右ページ",#N/A,FALSE,"1A"}</definedName>
  </definedNames>
  <calcPr calcId="162913"/>
</workbook>
</file>

<file path=xl/calcChain.xml><?xml version="1.0" encoding="utf-8"?>
<calcChain xmlns="http://schemas.openxmlformats.org/spreadsheetml/2006/main">
  <c r="C24" i="1" l="1"/>
  <c r="A23" i="1"/>
  <c r="C23" i="1" s="1"/>
  <c r="D24" i="1"/>
  <c r="B24" i="1" l="1"/>
  <c r="U6" i="1"/>
  <c r="A22" i="1"/>
  <c r="D23" i="1" l="1"/>
  <c r="C22" i="1"/>
  <c r="B23" i="1"/>
  <c r="T6" i="1" s="1"/>
  <c r="A21" i="1"/>
  <c r="C21" i="1" l="1"/>
  <c r="A20" i="1"/>
  <c r="B22" i="1"/>
  <c r="D22" i="1"/>
  <c r="S6" i="1" l="1"/>
  <c r="A18" i="1"/>
  <c r="B21" i="1"/>
  <c r="D21" i="1"/>
  <c r="C20" i="1"/>
  <c r="R6" i="1" l="1"/>
  <c r="A17" i="1"/>
  <c r="C18" i="1"/>
  <c r="D20" i="1"/>
  <c r="B20" i="1"/>
  <c r="Q6" i="1" l="1"/>
  <c r="D18" i="1"/>
  <c r="A16" i="1"/>
  <c r="C17" i="1"/>
  <c r="B18" i="1"/>
  <c r="P6" i="1" l="1"/>
  <c r="A15" i="1"/>
  <c r="C16" i="1"/>
  <c r="D17" i="1"/>
  <c r="B17" i="1"/>
  <c r="O6" i="1" l="1"/>
  <c r="A14" i="1"/>
  <c r="D16" i="1"/>
  <c r="B16" i="1"/>
  <c r="N6" i="1" s="1"/>
  <c r="C15" i="1"/>
  <c r="A12" i="1" l="1"/>
  <c r="D15" i="1"/>
  <c r="B15" i="1"/>
  <c r="C14" i="1"/>
  <c r="M6" i="1" l="1"/>
  <c r="A11" i="1"/>
  <c r="C12" i="1"/>
  <c r="D14" i="1"/>
  <c r="B14" i="1"/>
  <c r="L6" i="1" l="1"/>
  <c r="B12" i="1"/>
  <c r="D12" i="1"/>
  <c r="C11" i="1"/>
  <c r="A10" i="1"/>
  <c r="C10" i="1" l="1"/>
  <c r="A9" i="1"/>
  <c r="B11" i="1"/>
  <c r="D11" i="1"/>
  <c r="K6" i="1"/>
  <c r="J6" i="1" l="1"/>
  <c r="A8" i="1"/>
  <c r="C9" i="1"/>
  <c r="D10" i="1"/>
  <c r="B10" i="1"/>
  <c r="I6" i="1" l="1"/>
  <c r="B9" i="1"/>
  <c r="B8" i="1"/>
  <c r="D9" i="1"/>
  <c r="C8" i="1"/>
  <c r="G6" i="1" l="1"/>
  <c r="H6" i="1"/>
</calcChain>
</file>

<file path=xl/sharedStrings.xml><?xml version="1.0" encoding="utf-8"?>
<sst xmlns="http://schemas.openxmlformats.org/spreadsheetml/2006/main" count="9" uniqueCount="9">
  <si>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</si>
  <si>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</si>
  <si>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</si>
  <si>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</si>
  <si>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</si>
  <si>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仮　　釈　　放　　を　　取　　り　　消　　さ　　れ　　た　　も　　の</t>
    <phoneticPr fontId="32"/>
  </si>
  <si>
    <r>
      <t>　（注）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この表は，保護観察</t>
    </r>
    <r>
      <rPr>
        <sz val="7"/>
        <rFont val="ＭＳ Ｐ明朝"/>
        <family val="1"/>
        <charset val="128"/>
      </rPr>
      <t>を開始した</t>
    </r>
    <r>
      <rPr>
        <sz val="7"/>
        <rFont val="ＭＳ 明朝"/>
        <family val="1"/>
        <charset val="128"/>
      </rPr>
      <t>日から５年以内に，仮釈放を取り消された者を年次別に計上したものである。ただし，余罪</t>
    </r>
    <r>
      <rPr>
        <sz val="7"/>
        <rFont val="ＭＳ Ｐ明朝"/>
        <family val="1"/>
        <charset val="128"/>
      </rPr>
      <t>（刑法第29条１項第２・３号）により仮釈放を取り消された者は含まない。</t>
    </r>
    <rPh sb="2" eb="3">
      <t>チュウ</t>
    </rPh>
    <rPh sb="7" eb="8">
      <t>ヒョウ</t>
    </rPh>
    <rPh sb="10" eb="12">
      <t>ホゴ</t>
    </rPh>
    <rPh sb="12" eb="14">
      <t>カンサツ</t>
    </rPh>
    <rPh sb="15" eb="17">
      <t>カイシ</t>
    </rPh>
    <rPh sb="19" eb="20">
      <t>ヒ</t>
    </rPh>
    <rPh sb="23" eb="24">
      <t>ネン</t>
    </rPh>
    <rPh sb="24" eb="26">
      <t>イナイ</t>
    </rPh>
    <rPh sb="28" eb="29">
      <t>カリ</t>
    </rPh>
    <rPh sb="32" eb="33">
      <t>ト</t>
    </rPh>
    <rPh sb="34" eb="35">
      <t>ケ</t>
    </rPh>
    <rPh sb="38" eb="39">
      <t>モノ</t>
    </rPh>
    <rPh sb="40" eb="42">
      <t>ネンジ</t>
    </rPh>
    <rPh sb="42" eb="43">
      <t>ベツ</t>
    </rPh>
    <rPh sb="44" eb="46">
      <t>ケイジョウ</t>
    </rPh>
    <rPh sb="58" eb="60">
      <t>ヨザイ</t>
    </rPh>
    <rPh sb="61" eb="63">
      <t>ケイホウ</t>
    </rPh>
    <rPh sb="63" eb="64">
      <t>ダイ</t>
    </rPh>
    <rPh sb="66" eb="67">
      <t>ジョウ</t>
    </rPh>
    <rPh sb="68" eb="69">
      <t>コウ</t>
    </rPh>
    <rPh sb="69" eb="70">
      <t>ダイ</t>
    </rPh>
    <rPh sb="73" eb="74">
      <t>ゴウ</t>
    </rPh>
    <phoneticPr fontId="32"/>
  </si>
  <si>
    <t>42　 年次別　　３　号　観　察　に　付　さ　れ　た　も　の　の　成　行　き　調　査</t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</si>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</sst>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e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center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Alignment="1">
      <alignment horizontal="distributed" vertical="center"/>
    </xf>
    <xf numFmtId="178" fontId="0" fillId="0" borderId="19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horizontal="right" vertical="center"/>
    </xf>
    <xf numFmtId="49" fontId="18" fillId="0" borderId="0" xfId="0" applyFont="1" applyAlignment="1">
      <alignment horizontal="left" indent="2"/>
    </xf>
    <xf numFmtId="49" fontId="18" fillId="0" borderId="0" xfId="0" applyFont="1" applyAlignment="1">
      <alignment horizontal="distributed"/>
    </xf>
    <xf numFmtId="184" fontId="0" fillId="0" borderId="0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Font="1" applyBorder="1">
      <alignment vertical="center"/>
    </xf>
    <xf numFmtId="49" fontId="35" fillId="0" borderId="0" xfId="0" applyFont="1" applyAlignment="1">
      <alignment horizontal="justify"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Alignment="1">
      <alignment vertical="center"/>
    </xf>
    <xf numFmtId="179" fontId="0" fillId="0" borderId="16" xfId="0" applyNumberFormat="1" applyBorder="1" applyAlignment="1">
      <alignment horizontal="center" vertical="center"/>
    </xf>
    <xf numFmtId="185" fontId="0" fillId="0" borderId="16" xfId="0" applyNumberFormat="1" applyBorder="1" applyAlignment="1">
      <alignment horizontal="center" vertical="center"/>
    </xf>
    <xf numFmtId="20" fontId="35" fillId="0" borderId="0" xfId="0" applyNumberFormat="1" applyFont="1" applyAlignment="1">
      <alignment horizontal="left" vertical="center"/>
    </xf>
    <xf numFmtId="14" fontId="37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7" fillId="0" borderId="0" xfId="0" applyNumberFormat="1" applyFont="1" applyAlignment="1">
      <alignment vertical="center"/>
    </xf>
    <xf numFmtId="49" fontId="34" fillId="0" borderId="0" xfId="0" applyFont="1" applyAlignment="1">
      <alignment horizontal="center" vertical="center"/>
    </xf>
    <xf numFmtId="49" fontId="0" fillId="0" borderId="21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 wrapText="1" justifyLastLine="1"/>
    </xf>
    <xf numFmtId="49" fontId="0" fillId="0" borderId="23" xfId="0" applyBorder="1">
      <alignment vertical="center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5</xdr:row>
      <xdr:rowOff>9525</xdr:rowOff>
    </xdr:from>
    <xdr:to>
      <xdr:col>22</xdr:col>
      <xdr:colOff>447675</xdr:colOff>
      <xdr:row>5</xdr:row>
      <xdr:rowOff>9525</xdr:rowOff>
    </xdr:to>
    <xdr:sp macro="" textlink="">
      <xdr:nvSpPr>
        <xdr:cNvPr id="1044" name="Line 3"/>
        <xdr:cNvSpPr>
          <a:spLocks noChangeShapeType="1"/>
        </xdr:cNvSpPr>
      </xdr:nvSpPr>
      <xdr:spPr bwMode="auto">
        <a:xfrm>
          <a:off x="10925175" y="11049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381001</xdr:colOff>
      <xdr:row>4</xdr:row>
      <xdr:rowOff>304800</xdr:rowOff>
    </xdr:from>
    <xdr:to>
      <xdr:col>23</xdr:col>
      <xdr:colOff>190501</xdr:colOff>
      <xdr:row>5</xdr:row>
      <xdr:rowOff>238125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  <xdr:twoCellAnchor>
    <xdr:from>
      <xdr:col>22</xdr:col>
      <xdr:colOff>381000</xdr:colOff>
      <xdr:row>26</xdr:row>
      <xdr:rowOff>0</xdr:rowOff>
    </xdr:from>
    <xdr:to>
      <xdr:col>23</xdr:col>
      <xdr:colOff>190500</xdr:colOff>
      <xdr:row>26</xdr:row>
      <xdr:rowOff>0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Y61"/>
  <sheetViews>
    <sheetView showGridLines="0" tabSelected="1" view="pageBreakPreview" topLeftCell="A4" zoomScaleNormal="100" zoomScaleSheetLayoutView="100" workbookViewId="0">
      <selection activeCell="G12" sqref="G12"/>
    </sheetView>
  </sheetViews>
  <sheetFormatPr defaultRowHeight="11.25" zeroHeight="1"/>
  <cols>
    <col min="1" max="1" width="3.1640625" customWidth="1"/>
    <col min="2" max="2" width="5.83203125" customWidth="1"/>
    <col min="3" max="4" width="3.83203125" customWidth="1"/>
    <col min="5" max="5" width="3.33203125" customWidth="1"/>
    <col min="6" max="22" width="9.83203125" customWidth="1"/>
    <col min="23" max="23" width="12.5" style="9" customWidth="1"/>
  </cols>
  <sheetData>
    <row r="1" spans="1:25" s="1" customFormat="1" ht="17.25"/>
    <row r="2" spans="1:25" s="2" customFormat="1" ht="27" customHeight="1">
      <c r="A2" s="44" t="s">
        <v>7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</row>
    <row r="3" spans="1:25" ht="10.5" customHeight="1">
      <c r="F3" s="3"/>
      <c r="G3" s="4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5" ht="2.1" customHeight="1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</row>
    <row r="5" spans="1:25" s="11" customFormat="1" ht="30" customHeight="1">
      <c r="A5" s="10"/>
      <c r="B5" s="48" t="s">
        <v>0</v>
      </c>
      <c r="C5" s="48"/>
      <c r="D5" s="48"/>
      <c r="E5" s="48"/>
      <c r="F5" s="49"/>
      <c r="G5" s="45" t="s">
        <v>5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7"/>
      <c r="W5" s="50" t="s">
        <v>1</v>
      </c>
    </row>
    <row r="6" spans="1:25" s="11" customFormat="1" ht="30" customHeight="1">
      <c r="A6" s="12"/>
      <c r="B6" s="52" t="s">
        <v>2</v>
      </c>
      <c r="C6" s="52"/>
      <c r="D6" s="52"/>
      <c r="E6" s="13"/>
      <c r="F6" s="14" t="s">
        <v>3</v>
      </c>
      <c r="G6" s="37" t="str">
        <f>B8&amp;C8&amp;D8</f>
        <v>平成17年</v>
      </c>
      <c r="H6" s="38" t="str">
        <f>B9&amp;C9&amp;D9</f>
        <v>18</v>
      </c>
      <c r="I6" s="38" t="str">
        <f>B10&amp;C10&amp;D10</f>
        <v>19</v>
      </c>
      <c r="J6" s="38" t="str">
        <f>B11&amp;C11&amp;D11</f>
        <v>20</v>
      </c>
      <c r="K6" s="38" t="str">
        <f>B12&amp;C12&amp;D12</f>
        <v>21</v>
      </c>
      <c r="L6" s="38" t="str">
        <f>B14&amp;C14&amp;D14</f>
        <v>22</v>
      </c>
      <c r="M6" s="38" t="str">
        <f>B15&amp;C15&amp;D15</f>
        <v>23</v>
      </c>
      <c r="N6" s="38" t="str">
        <f>B16&amp;C16&amp;D16</f>
        <v>24</v>
      </c>
      <c r="O6" s="38" t="str">
        <f>B17&amp;C17&amp;D17</f>
        <v>25</v>
      </c>
      <c r="P6" s="38" t="str">
        <f>B18&amp;C18&amp;D18</f>
        <v>26</v>
      </c>
      <c r="Q6" s="38" t="str">
        <f>B20&amp;C20&amp;D20</f>
        <v>27</v>
      </c>
      <c r="R6" s="38" t="str">
        <f>B21&amp;C21&amp;D21</f>
        <v>28</v>
      </c>
      <c r="S6" s="38" t="str">
        <f>B22&amp;C22&amp;D22</f>
        <v>29</v>
      </c>
      <c r="T6" s="38" t="str">
        <f>B23&amp;C23&amp;D23</f>
        <v>30</v>
      </c>
      <c r="U6" s="38" t="str">
        <f>B24&amp;C24&amp;D24</f>
        <v>令和元年</v>
      </c>
      <c r="V6" s="15" t="s">
        <v>4</v>
      </c>
      <c r="W6" s="51"/>
    </row>
    <row r="7" spans="1:25" s="16" customFormat="1" ht="5.0999999999999996" customHeight="1">
      <c r="F7" s="17"/>
      <c r="M7" s="18"/>
      <c r="N7" s="18"/>
      <c r="O7" s="18"/>
      <c r="P7" s="18"/>
      <c r="Q7" s="18"/>
      <c r="R7" s="18"/>
      <c r="S7" s="18"/>
      <c r="T7" s="18"/>
      <c r="U7" s="18"/>
      <c r="W7" s="18"/>
    </row>
    <row r="8" spans="1:25" s="16" customFormat="1" ht="15.75" customHeight="1">
      <c r="A8" s="40">
        <f>DATE(YEAR(A9)-1,5,1)</f>
        <v>38473</v>
      </c>
      <c r="B8" s="41" t="str">
        <f>TEXT(A8,"ggg")</f>
        <v>平成</v>
      </c>
      <c r="C8" s="42" t="str">
        <f>IF(TEXT(A8,"e")="1","元",TEXT(A8,"e"))</f>
        <v>17</v>
      </c>
      <c r="D8" s="42" t="s">
        <v>8</v>
      </c>
      <c r="E8" s="19"/>
      <c r="F8" s="20">
        <v>16420</v>
      </c>
      <c r="G8" s="21">
        <v>517</v>
      </c>
      <c r="H8" s="21">
        <v>370</v>
      </c>
      <c r="I8" s="22">
        <v>31</v>
      </c>
      <c r="J8" s="22">
        <v>11</v>
      </c>
      <c r="K8" s="21">
        <v>7</v>
      </c>
      <c r="L8" s="21">
        <v>1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1">
        <v>937</v>
      </c>
      <c r="W8" s="23">
        <v>5.71</v>
      </c>
      <c r="X8" s="24"/>
      <c r="Y8" s="24"/>
    </row>
    <row r="9" spans="1:25" s="16" customFormat="1" ht="15.75" customHeight="1">
      <c r="A9" s="43">
        <f t="shared" ref="A9:A23" si="0">DATE(YEAR(A10)-1,5,1)</f>
        <v>38838</v>
      </c>
      <c r="B9" s="41" t="str">
        <f>IF(TEXT(A8,"ggg")=TEXT(A9,"ggg"),"",TEXT(A9,"ggg"))</f>
        <v/>
      </c>
      <c r="C9" s="42" t="str">
        <f t="shared" ref="C9:C24" si="1">IF(TEXT(A9,"e")="1","元",TEXT(A9,"e"))</f>
        <v>18</v>
      </c>
      <c r="D9" s="42" t="str">
        <f>IF(TEXT(A8,"ggg")=TEXT(A9,"ggg"),"","年")</f>
        <v/>
      </c>
      <c r="E9" s="25"/>
      <c r="F9" s="20">
        <v>16081</v>
      </c>
      <c r="G9" s="21">
        <v>0</v>
      </c>
      <c r="H9" s="21">
        <v>513</v>
      </c>
      <c r="I9" s="22">
        <v>258</v>
      </c>
      <c r="J9" s="22">
        <v>22</v>
      </c>
      <c r="K9" s="21">
        <v>12</v>
      </c>
      <c r="L9" s="21">
        <v>4</v>
      </c>
      <c r="M9" s="22">
        <v>1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1">
        <v>810</v>
      </c>
      <c r="W9" s="23">
        <v>5.04</v>
      </c>
      <c r="X9" s="24"/>
      <c r="Y9" s="24"/>
    </row>
    <row r="10" spans="1:25" s="16" customFormat="1" ht="15.75" customHeight="1">
      <c r="A10" s="43">
        <f t="shared" si="0"/>
        <v>39203</v>
      </c>
      <c r="B10" s="41" t="str">
        <f>IF(TEXT(A9,"ggg")=TEXT(A10,"ggg"),"",TEXT(A10,"ggg"))</f>
        <v/>
      </c>
      <c r="C10" s="42" t="str">
        <f t="shared" si="1"/>
        <v>19</v>
      </c>
      <c r="D10" s="42" t="str">
        <f>IF(TEXT(A9,"ggg")=TEXT(A10,"ggg"),"","年")</f>
        <v/>
      </c>
      <c r="E10" s="26"/>
      <c r="F10" s="20">
        <v>15832</v>
      </c>
      <c r="G10" s="21">
        <v>0</v>
      </c>
      <c r="H10" s="21">
        <v>0</v>
      </c>
      <c r="I10" s="22">
        <v>464</v>
      </c>
      <c r="J10" s="22">
        <v>240</v>
      </c>
      <c r="K10" s="21">
        <v>16</v>
      </c>
      <c r="L10" s="21">
        <v>7</v>
      </c>
      <c r="M10" s="22">
        <v>1</v>
      </c>
      <c r="N10" s="22">
        <v>1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1">
        <v>729</v>
      </c>
      <c r="W10" s="23">
        <v>4.5999999999999996</v>
      </c>
      <c r="X10" s="24"/>
      <c r="Y10" s="24"/>
    </row>
    <row r="11" spans="1:25" s="16" customFormat="1" ht="15.75" customHeight="1">
      <c r="A11" s="43">
        <f t="shared" si="0"/>
        <v>39569</v>
      </c>
      <c r="B11" s="41" t="str">
        <f>IF(TEXT(A10,"ggg")=TEXT(A11,"ggg"),"",TEXT(A11,"ggg"))</f>
        <v/>
      </c>
      <c r="C11" s="42" t="str">
        <f t="shared" si="1"/>
        <v>20</v>
      </c>
      <c r="D11" s="42" t="str">
        <f>IF(TEXT(A10,"ggg")=TEXT(A11,"ggg"),"","年")</f>
        <v/>
      </c>
      <c r="E11" s="25"/>
      <c r="F11" s="20">
        <v>15840</v>
      </c>
      <c r="G11" s="21">
        <v>0</v>
      </c>
      <c r="H11" s="21">
        <v>0</v>
      </c>
      <c r="I11" s="21">
        <v>0</v>
      </c>
      <c r="J11" s="22">
        <v>427</v>
      </c>
      <c r="K11" s="21">
        <v>229</v>
      </c>
      <c r="L11" s="21">
        <v>13</v>
      </c>
      <c r="M11" s="22">
        <v>3</v>
      </c>
      <c r="N11" s="22">
        <v>4</v>
      </c>
      <c r="O11" s="22">
        <v>1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1">
        <v>677</v>
      </c>
      <c r="W11" s="23">
        <v>4.2699999999999996</v>
      </c>
      <c r="X11" s="24"/>
      <c r="Y11" s="24"/>
    </row>
    <row r="12" spans="1:25" s="16" customFormat="1" ht="15.75" customHeight="1">
      <c r="A12" s="43">
        <f>DATE(YEAR(A14)-1,5,1)</f>
        <v>39934</v>
      </c>
      <c r="B12" s="41" t="str">
        <f>IF(TEXT(A11,"ggg")=TEXT(A12,"ggg"),"",TEXT(A12,"ggg"))</f>
        <v/>
      </c>
      <c r="C12" s="42" t="str">
        <f t="shared" si="1"/>
        <v>21</v>
      </c>
      <c r="D12" s="42" t="str">
        <f>IF(TEXT(A11,"ggg")=TEXT(A12,"ggg"),"","年")</f>
        <v/>
      </c>
      <c r="E12" s="25"/>
      <c r="F12" s="20">
        <v>14854</v>
      </c>
      <c r="G12" s="21">
        <v>0</v>
      </c>
      <c r="H12" s="21">
        <v>0</v>
      </c>
      <c r="I12" s="21">
        <v>0</v>
      </c>
      <c r="J12" s="21">
        <v>0</v>
      </c>
      <c r="K12" s="21">
        <v>382</v>
      </c>
      <c r="L12" s="21">
        <v>178</v>
      </c>
      <c r="M12" s="22">
        <v>21</v>
      </c>
      <c r="N12" s="22">
        <v>1</v>
      </c>
      <c r="O12" s="22">
        <v>2</v>
      </c>
      <c r="P12" s="22">
        <v>5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1">
        <v>589</v>
      </c>
      <c r="W12" s="23">
        <v>3.97</v>
      </c>
      <c r="X12" s="24"/>
      <c r="Y12" s="24"/>
    </row>
    <row r="13" spans="1:25" s="16" customFormat="1" ht="15.75" customHeight="1">
      <c r="A13" s="43"/>
      <c r="B13" s="41"/>
      <c r="C13" s="42"/>
      <c r="D13" s="42"/>
      <c r="E13" s="25"/>
      <c r="F13" s="20"/>
      <c r="G13" s="21"/>
      <c r="H13" s="21"/>
      <c r="I13" s="21"/>
      <c r="J13" s="21"/>
      <c r="K13" s="21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1"/>
      <c r="W13" s="23"/>
      <c r="X13" s="24"/>
      <c r="Y13" s="24"/>
    </row>
    <row r="14" spans="1:25" s="16" customFormat="1" ht="15.75" customHeight="1">
      <c r="A14" s="43">
        <f t="shared" si="0"/>
        <v>40299</v>
      </c>
      <c r="B14" s="41" t="str">
        <f>IF(TEXT(A12,"ggg")=TEXT(A14,"ggg"),"",TEXT(A14,"ggg"))</f>
        <v/>
      </c>
      <c r="C14" s="42" t="str">
        <f t="shared" si="1"/>
        <v>22</v>
      </c>
      <c r="D14" s="42" t="str">
        <f>IF(TEXT(A12,"ggg")=TEXT(A14,"ggg"),"","年")</f>
        <v/>
      </c>
      <c r="E14" s="25"/>
      <c r="F14" s="20">
        <v>14472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396</v>
      </c>
      <c r="M14" s="22">
        <v>186</v>
      </c>
      <c r="N14" s="22">
        <v>7</v>
      </c>
      <c r="O14" s="22">
        <v>3</v>
      </c>
      <c r="P14" s="22">
        <v>4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1">
        <v>596</v>
      </c>
      <c r="W14" s="23">
        <v>4.12</v>
      </c>
      <c r="X14" s="24"/>
      <c r="Y14" s="24"/>
    </row>
    <row r="15" spans="1:25" s="16" customFormat="1" ht="15.75" customHeight="1">
      <c r="A15" s="43">
        <f t="shared" si="0"/>
        <v>40664</v>
      </c>
      <c r="B15" s="41" t="str">
        <f t="shared" ref="B15:B24" si="2">IF(TEXT(A14,"ggg")=TEXT(A15,"ggg"),"",TEXT(A15,"ggg"))</f>
        <v/>
      </c>
      <c r="C15" s="42" t="str">
        <f t="shared" si="1"/>
        <v>23</v>
      </c>
      <c r="D15" s="42" t="str">
        <f t="shared" ref="D15:D24" si="3">IF(TEXT(A14,"ggg")=TEXT(A15,"ggg"),"","年")</f>
        <v/>
      </c>
      <c r="E15" s="25"/>
      <c r="F15" s="20">
        <v>14620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404</v>
      </c>
      <c r="N15" s="22">
        <v>215</v>
      </c>
      <c r="O15" s="22">
        <v>10</v>
      </c>
      <c r="P15" s="22">
        <v>9</v>
      </c>
      <c r="Q15" s="22">
        <v>2</v>
      </c>
      <c r="R15" s="22">
        <v>0</v>
      </c>
      <c r="S15" s="22">
        <v>0</v>
      </c>
      <c r="T15" s="22">
        <v>0</v>
      </c>
      <c r="U15" s="22">
        <v>0</v>
      </c>
      <c r="V15" s="21">
        <v>640</v>
      </c>
      <c r="W15" s="23">
        <v>4.38</v>
      </c>
      <c r="X15" s="24"/>
      <c r="Y15" s="24"/>
    </row>
    <row r="16" spans="1:25" s="16" customFormat="1" ht="15.75" customHeight="1">
      <c r="A16" s="43">
        <f t="shared" si="0"/>
        <v>41030</v>
      </c>
      <c r="B16" s="41" t="str">
        <f t="shared" si="2"/>
        <v/>
      </c>
      <c r="C16" s="42" t="str">
        <f t="shared" si="1"/>
        <v>24</v>
      </c>
      <c r="D16" s="42" t="str">
        <f t="shared" si="3"/>
        <v/>
      </c>
      <c r="E16" s="25"/>
      <c r="F16" s="20">
        <v>14700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2">
        <v>445</v>
      </c>
      <c r="O16" s="22">
        <v>211</v>
      </c>
      <c r="P16" s="22">
        <v>17</v>
      </c>
      <c r="Q16" s="22">
        <v>5</v>
      </c>
      <c r="R16" s="22">
        <v>4</v>
      </c>
      <c r="S16" s="22">
        <v>1</v>
      </c>
      <c r="T16" s="22">
        <v>0</v>
      </c>
      <c r="U16" s="22">
        <v>0</v>
      </c>
      <c r="V16" s="21">
        <v>683</v>
      </c>
      <c r="W16" s="23">
        <v>4.6500000000000004</v>
      </c>
      <c r="X16" s="24"/>
      <c r="Y16" s="24"/>
    </row>
    <row r="17" spans="1:25" s="16" customFormat="1" ht="15.75" customHeight="1">
      <c r="A17" s="43">
        <f t="shared" si="0"/>
        <v>41395</v>
      </c>
      <c r="B17" s="41" t="str">
        <f t="shared" si="2"/>
        <v/>
      </c>
      <c r="C17" s="42" t="str">
        <f t="shared" si="1"/>
        <v>25</v>
      </c>
      <c r="D17" s="42" t="str">
        <f t="shared" si="3"/>
        <v/>
      </c>
      <c r="E17" s="25"/>
      <c r="F17" s="20">
        <v>14623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2">
        <v>0</v>
      </c>
      <c r="O17" s="22">
        <v>418</v>
      </c>
      <c r="P17" s="22">
        <v>212</v>
      </c>
      <c r="Q17" s="22">
        <v>17</v>
      </c>
      <c r="R17" s="22">
        <v>6</v>
      </c>
      <c r="S17" s="22">
        <v>2</v>
      </c>
      <c r="T17" s="22">
        <v>0</v>
      </c>
      <c r="U17" s="22">
        <v>0</v>
      </c>
      <c r="V17" s="21">
        <v>655</v>
      </c>
      <c r="W17" s="23">
        <v>4.4800000000000004</v>
      </c>
      <c r="X17" s="24"/>
      <c r="Y17" s="24"/>
    </row>
    <row r="18" spans="1:25" s="16" customFormat="1" ht="15.75" customHeight="1">
      <c r="A18" s="43">
        <f>DATE(YEAR(A20)-1,5,1)</f>
        <v>41760</v>
      </c>
      <c r="B18" s="41" t="str">
        <f t="shared" si="2"/>
        <v/>
      </c>
      <c r="C18" s="42" t="str">
        <f t="shared" si="1"/>
        <v>26</v>
      </c>
      <c r="D18" s="42" t="str">
        <f t="shared" si="3"/>
        <v/>
      </c>
      <c r="E18" s="25"/>
      <c r="F18" s="20">
        <v>13925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2">
        <v>0</v>
      </c>
      <c r="O18" s="22">
        <v>0</v>
      </c>
      <c r="P18" s="22">
        <v>402</v>
      </c>
      <c r="Q18" s="22">
        <v>189</v>
      </c>
      <c r="R18" s="22">
        <v>23</v>
      </c>
      <c r="S18" s="22">
        <v>7</v>
      </c>
      <c r="T18" s="22">
        <v>4</v>
      </c>
      <c r="U18" s="22">
        <v>1</v>
      </c>
      <c r="V18" s="21">
        <v>626</v>
      </c>
      <c r="W18" s="23">
        <v>4.5</v>
      </c>
      <c r="X18" s="24"/>
      <c r="Y18" s="24"/>
    </row>
    <row r="19" spans="1:25" s="16" customFormat="1" ht="15.75" customHeight="1">
      <c r="A19" s="43"/>
      <c r="B19" s="41"/>
      <c r="C19" s="42"/>
      <c r="D19" s="42"/>
      <c r="E19" s="25"/>
      <c r="F19" s="20"/>
      <c r="G19" s="21"/>
      <c r="H19" s="21"/>
      <c r="I19" s="21"/>
      <c r="J19" s="21"/>
      <c r="K19" s="21"/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1"/>
      <c r="W19" s="23"/>
      <c r="X19" s="24"/>
      <c r="Y19" s="24"/>
    </row>
    <row r="20" spans="1:25" s="16" customFormat="1" ht="15.75" customHeight="1">
      <c r="A20" s="43">
        <f t="shared" si="0"/>
        <v>42125</v>
      </c>
      <c r="B20" s="41" t="str">
        <f>IF(TEXT(A18,"ggg")=TEXT(A20,"ggg"),"",TEXT(A20,"ggg"))</f>
        <v/>
      </c>
      <c r="C20" s="42" t="str">
        <f t="shared" si="1"/>
        <v>27</v>
      </c>
      <c r="D20" s="42" t="str">
        <f>IF(TEXT(A18,"ggg")=TEXT(A20,"ggg"),"","年")</f>
        <v/>
      </c>
      <c r="E20" s="25"/>
      <c r="F20" s="20">
        <v>13570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2">
        <v>0</v>
      </c>
      <c r="N20" s="22">
        <v>0</v>
      </c>
      <c r="O20" s="22">
        <v>0</v>
      </c>
      <c r="P20" s="22">
        <v>0</v>
      </c>
      <c r="Q20" s="22">
        <v>445</v>
      </c>
      <c r="R20" s="22">
        <v>176</v>
      </c>
      <c r="S20" s="22">
        <v>11</v>
      </c>
      <c r="T20" s="22">
        <v>6</v>
      </c>
      <c r="U20" s="22">
        <v>0</v>
      </c>
      <c r="V20" s="21">
        <v>638</v>
      </c>
      <c r="W20" s="23">
        <v>4.7</v>
      </c>
      <c r="X20" s="24"/>
      <c r="Y20" s="24"/>
    </row>
    <row r="21" spans="1:25" s="16" customFormat="1" ht="15.75" customHeight="1">
      <c r="A21" s="43">
        <f t="shared" si="0"/>
        <v>42491</v>
      </c>
      <c r="B21" s="41" t="str">
        <f t="shared" si="2"/>
        <v/>
      </c>
      <c r="C21" s="42" t="str">
        <f t="shared" si="1"/>
        <v>28</v>
      </c>
      <c r="D21" s="42" t="str">
        <f t="shared" si="3"/>
        <v/>
      </c>
      <c r="E21" s="25"/>
      <c r="F21" s="20">
        <v>13260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416</v>
      </c>
      <c r="S21" s="22">
        <v>172</v>
      </c>
      <c r="T21" s="22">
        <v>12</v>
      </c>
      <c r="U21" s="22">
        <v>3</v>
      </c>
      <c r="V21" s="21">
        <v>603</v>
      </c>
      <c r="W21" s="23">
        <v>4.55</v>
      </c>
      <c r="X21" s="24"/>
      <c r="Y21" s="24"/>
    </row>
    <row r="22" spans="1:25" s="16" customFormat="1" ht="15.75" customHeight="1">
      <c r="A22" s="43">
        <f t="shared" si="0"/>
        <v>42856</v>
      </c>
      <c r="B22" s="41" t="str">
        <f t="shared" si="2"/>
        <v/>
      </c>
      <c r="C22" s="42" t="str">
        <f t="shared" si="1"/>
        <v>29</v>
      </c>
      <c r="D22" s="42" t="str">
        <f t="shared" si="3"/>
        <v/>
      </c>
      <c r="E22" s="25"/>
      <c r="F22" s="20">
        <v>12760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367</v>
      </c>
      <c r="T22" s="22">
        <v>149</v>
      </c>
      <c r="U22" s="22">
        <v>13</v>
      </c>
      <c r="V22" s="21">
        <v>529</v>
      </c>
      <c r="W22" s="23">
        <v>4.1500000000000004</v>
      </c>
      <c r="X22" s="24"/>
      <c r="Y22" s="24"/>
    </row>
    <row r="23" spans="1:25" s="16" customFormat="1" ht="15.75" customHeight="1">
      <c r="A23" s="43">
        <f t="shared" si="0"/>
        <v>43221</v>
      </c>
      <c r="B23" s="41" t="str">
        <f t="shared" si="2"/>
        <v/>
      </c>
      <c r="C23" s="42" t="str">
        <f t="shared" si="1"/>
        <v>30</v>
      </c>
      <c r="D23" s="42" t="str">
        <f t="shared" si="3"/>
        <v/>
      </c>
      <c r="E23" s="25"/>
      <c r="F23" s="20">
        <v>12299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361</v>
      </c>
      <c r="U23" s="22">
        <v>145</v>
      </c>
      <c r="V23" s="21">
        <v>506</v>
      </c>
      <c r="W23" s="27">
        <v>4.1100000000000003</v>
      </c>
      <c r="X23" s="24"/>
      <c r="Y23" s="24"/>
    </row>
    <row r="24" spans="1:25" s="16" customFormat="1" ht="15.75" customHeight="1">
      <c r="A24" s="40">
        <v>43586</v>
      </c>
      <c r="B24" s="41" t="str">
        <f t="shared" si="2"/>
        <v>令和</v>
      </c>
      <c r="C24" s="42" t="str">
        <f t="shared" si="1"/>
        <v>元</v>
      </c>
      <c r="D24" s="42" t="str">
        <f t="shared" si="3"/>
        <v>年</v>
      </c>
      <c r="E24" s="25"/>
      <c r="F24" s="28">
        <v>11640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283</v>
      </c>
      <c r="V24" s="21">
        <v>283</v>
      </c>
      <c r="W24" s="23">
        <v>2.4300000000000002</v>
      </c>
      <c r="X24" s="24"/>
      <c r="Y24" s="24"/>
    </row>
    <row r="25" spans="1:25" s="32" customFormat="1" ht="5.0999999999999996" customHeight="1">
      <c r="A25" s="29"/>
      <c r="B25" s="29"/>
      <c r="C25" s="29"/>
      <c r="D25" s="29"/>
      <c r="E25" s="29"/>
      <c r="F25" s="3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24"/>
      <c r="Y25" s="24"/>
    </row>
    <row r="26" spans="1:25" s="32" customFormat="1" ht="5.0999999999999996" customHeight="1">
      <c r="M26" s="33"/>
      <c r="N26" s="33"/>
      <c r="O26" s="33"/>
      <c r="P26" s="33"/>
      <c r="Q26" s="33"/>
      <c r="R26" s="33"/>
      <c r="S26" s="33"/>
      <c r="T26" s="33"/>
      <c r="U26" s="33"/>
      <c r="W26" s="33"/>
    </row>
    <row r="27" spans="1:25" s="36" customFormat="1" ht="11.25" customHeight="1">
      <c r="A27" s="39" t="s">
        <v>6</v>
      </c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5"/>
      <c r="N27" s="35"/>
      <c r="O27" s="35"/>
      <c r="P27" s="35"/>
      <c r="Q27" s="35"/>
      <c r="R27" s="35"/>
      <c r="S27" s="35"/>
      <c r="T27" s="35"/>
      <c r="U27" s="35"/>
      <c r="W27" s="35"/>
    </row>
    <row r="28" spans="1:25"/>
    <row r="29" spans="1:25"/>
    <row r="30" spans="1:25"/>
    <row r="31" spans="1:25"/>
    <row r="32" spans="1:25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</sheetData>
  <dataConsolidate/>
  <mergeCells count="5">
    <mergeCell ref="A2:W2"/>
    <mergeCell ref="G5:V5"/>
    <mergeCell ref="B5:F5"/>
    <mergeCell ref="W5:W6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19-00-42</vt:lpstr>
      <vt:lpstr>'19-00-42'!Print_Area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2020-06-19T04:25:19Z</cp:lastPrinted>
  <dcterms:created xsi:type="dcterms:W3CDTF">2011-11-22T10:35:04Z</dcterms:created>
  <dcterms:modified xsi:type="dcterms:W3CDTF">2020-06-22T07:50:27Z</dcterms:modified>
  <cp:category/>
</cp:coreProperties>
</file>