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29370" yWindow="1530" windowWidth="21600" windowHeight="11385"/>
  </bookViews>
  <sheets>
    <sheet name="3-5-1" sheetId="13" r:id="rId1"/>
    <sheet name="3-5-2" sheetId="14" r:id="rId2"/>
    <sheet name="3-5-3" sheetId="15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'3-5-1'!$A$1:$W$266</definedName>
    <definedName name="_xlnm.Print_Area" localSheetId="1">'3-5-2'!$A$1:$V$132</definedName>
    <definedName name="_xlnm.Print_Area" localSheetId="2">'3-5-3'!$A$1:$Y$60</definedName>
    <definedName name="_xlnm.Print_Titles" localSheetId="0">'3-5-1'!$1:$5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32" i="14" l="1"/>
  <c r="S78" i="14" s="1"/>
  <c r="S131" i="14"/>
  <c r="Q131" i="14" s="1"/>
  <c r="N131" i="14"/>
  <c r="K131" i="14"/>
  <c r="H131" i="14"/>
  <c r="D131" i="14"/>
  <c r="E131" i="14" s="1"/>
  <c r="C131" i="14"/>
  <c r="S130" i="14"/>
  <c r="Q130" i="14" s="1"/>
  <c r="N130" i="14"/>
  <c r="K130" i="14"/>
  <c r="H130" i="14"/>
  <c r="D130" i="14"/>
  <c r="E130" i="14" s="1"/>
  <c r="C130" i="14"/>
  <c r="S129" i="14"/>
  <c r="Q129" i="14" s="1"/>
  <c r="N129" i="14"/>
  <c r="K129" i="14"/>
  <c r="H129" i="14"/>
  <c r="D129" i="14"/>
  <c r="E129" i="14" s="1"/>
  <c r="C129" i="14"/>
  <c r="Q128" i="14"/>
  <c r="N128" i="14"/>
  <c r="H128" i="14"/>
  <c r="D128" i="14"/>
  <c r="E128" i="14" s="1"/>
  <c r="C128" i="14"/>
  <c r="Q127" i="14"/>
  <c r="N127" i="14"/>
  <c r="H127" i="14"/>
  <c r="D127" i="14"/>
  <c r="E127" i="14" s="1"/>
  <c r="C127" i="14"/>
  <c r="S126" i="14"/>
  <c r="Q126" i="14" s="1"/>
  <c r="N126" i="14"/>
  <c r="K126" i="14"/>
  <c r="H126" i="14"/>
  <c r="D126" i="14"/>
  <c r="E126" i="14" s="1"/>
  <c r="C126" i="14"/>
  <c r="S125" i="14"/>
  <c r="Q125" i="14" s="1"/>
  <c r="N125" i="14"/>
  <c r="K125" i="14"/>
  <c r="H125" i="14"/>
  <c r="D125" i="14"/>
  <c r="E125" i="14" s="1"/>
  <c r="C125" i="14"/>
  <c r="S124" i="14"/>
  <c r="Q124" i="14" s="1"/>
  <c r="N124" i="14"/>
  <c r="K124" i="14"/>
  <c r="H124" i="14"/>
  <c r="D124" i="14"/>
  <c r="E124" i="14" s="1"/>
  <c r="C124" i="14"/>
  <c r="S123" i="14"/>
  <c r="Q123" i="14" s="1"/>
  <c r="N123" i="14"/>
  <c r="K123" i="14"/>
  <c r="H123" i="14"/>
  <c r="D123" i="14"/>
  <c r="E123" i="14" s="1"/>
  <c r="C123" i="14"/>
  <c r="S122" i="14"/>
  <c r="Q122" i="14" s="1"/>
  <c r="N122" i="14"/>
  <c r="K122" i="14"/>
  <c r="H122" i="14"/>
  <c r="D122" i="14"/>
  <c r="E122" i="14" s="1"/>
  <c r="C122" i="14"/>
  <c r="Q121" i="14"/>
  <c r="N121" i="14"/>
  <c r="H121" i="14"/>
  <c r="D121" i="14"/>
  <c r="E121" i="14" s="1"/>
  <c r="C121" i="14"/>
  <c r="Q120" i="14"/>
  <c r="N120" i="14"/>
  <c r="H120" i="14"/>
  <c r="D120" i="14"/>
  <c r="E120" i="14" s="1"/>
  <c r="C120" i="14"/>
  <c r="S119" i="14"/>
  <c r="Q119" i="14" s="1"/>
  <c r="N119" i="14"/>
  <c r="K119" i="14"/>
  <c r="H119" i="14"/>
  <c r="D119" i="14"/>
  <c r="E119" i="14" s="1"/>
  <c r="C119" i="14"/>
  <c r="S118" i="14"/>
  <c r="Q118" i="14" s="1"/>
  <c r="N118" i="14"/>
  <c r="K118" i="14"/>
  <c r="H118" i="14"/>
  <c r="D118" i="14"/>
  <c r="E118" i="14" s="1"/>
  <c r="C118" i="14"/>
  <c r="S117" i="14"/>
  <c r="Q117" i="14" s="1"/>
  <c r="N117" i="14"/>
  <c r="K117" i="14"/>
  <c r="H117" i="14"/>
  <c r="D117" i="14"/>
  <c r="E117" i="14" s="1"/>
  <c r="C117" i="14"/>
  <c r="S116" i="14"/>
  <c r="Q116" i="14" s="1"/>
  <c r="N116" i="14"/>
  <c r="K116" i="14"/>
  <c r="H116" i="14"/>
  <c r="D116" i="14"/>
  <c r="E116" i="14" s="1"/>
  <c r="C116" i="14"/>
  <c r="S115" i="14"/>
  <c r="Q115" i="14" s="1"/>
  <c r="N115" i="14"/>
  <c r="K115" i="14"/>
  <c r="H115" i="14"/>
  <c r="D115" i="14"/>
  <c r="E115" i="14" s="1"/>
  <c r="C115" i="14"/>
  <c r="Q114" i="14"/>
  <c r="N114" i="14"/>
  <c r="H114" i="14"/>
  <c r="D114" i="14"/>
  <c r="E114" i="14" s="1"/>
  <c r="C114" i="14"/>
  <c r="Q113" i="14"/>
  <c r="N113" i="14"/>
  <c r="H113" i="14"/>
  <c r="D113" i="14"/>
  <c r="E113" i="14" s="1"/>
  <c r="C113" i="14"/>
  <c r="S112" i="14"/>
  <c r="Q112" i="14" s="1"/>
  <c r="N112" i="14"/>
  <c r="K112" i="14"/>
  <c r="H112" i="14"/>
  <c r="D112" i="14"/>
  <c r="E112" i="14" s="1"/>
  <c r="C112" i="14"/>
  <c r="S111" i="14"/>
  <c r="Q111" i="14" s="1"/>
  <c r="N111" i="14"/>
  <c r="K111" i="14"/>
  <c r="H111" i="14"/>
  <c r="D111" i="14"/>
  <c r="E111" i="14" s="1"/>
  <c r="C111" i="14"/>
  <c r="S110" i="14"/>
  <c r="Q110" i="14" s="1"/>
  <c r="N110" i="14"/>
  <c r="K110" i="14"/>
  <c r="H110" i="14"/>
  <c r="D110" i="14"/>
  <c r="E110" i="14" s="1"/>
  <c r="C110" i="14"/>
  <c r="S109" i="14"/>
  <c r="Q109" i="14" s="1"/>
  <c r="N109" i="14"/>
  <c r="K109" i="14"/>
  <c r="H109" i="14"/>
  <c r="D109" i="14"/>
  <c r="E109" i="14" s="1"/>
  <c r="C109" i="14"/>
  <c r="S108" i="14"/>
  <c r="Q108" i="14" s="1"/>
  <c r="N108" i="14"/>
  <c r="K108" i="14"/>
  <c r="H108" i="14"/>
  <c r="D108" i="14"/>
  <c r="E108" i="14" s="1"/>
  <c r="C108" i="14"/>
  <c r="Q107" i="14"/>
  <c r="N107" i="14"/>
  <c r="H107" i="14"/>
  <c r="D107" i="14"/>
  <c r="E107" i="14" s="1"/>
  <c r="C107" i="14"/>
  <c r="Q106" i="14"/>
  <c r="N106" i="14"/>
  <c r="H106" i="14"/>
  <c r="D106" i="14"/>
  <c r="E106" i="14" s="1"/>
  <c r="C106" i="14"/>
  <c r="S105" i="14"/>
  <c r="Q105" i="14" s="1"/>
  <c r="N105" i="14"/>
  <c r="K105" i="14"/>
  <c r="H105" i="14"/>
  <c r="D105" i="14"/>
  <c r="E105" i="14" s="1"/>
  <c r="C105" i="14"/>
  <c r="S104" i="14"/>
  <c r="Q104" i="14" s="1"/>
  <c r="N104" i="14"/>
  <c r="K104" i="14"/>
  <c r="H104" i="14"/>
  <c r="D104" i="14"/>
  <c r="E104" i="14" s="1"/>
  <c r="C104" i="14"/>
  <c r="S103" i="14"/>
  <c r="Q103" i="14" s="1"/>
  <c r="N103" i="14"/>
  <c r="K103" i="14"/>
  <c r="H103" i="14"/>
  <c r="D103" i="14"/>
  <c r="E103" i="14" s="1"/>
  <c r="C103" i="14"/>
  <c r="S102" i="14"/>
  <c r="Q102" i="14" s="1"/>
  <c r="N102" i="14"/>
  <c r="K102" i="14"/>
  <c r="H102" i="14"/>
  <c r="D102" i="14"/>
  <c r="E102" i="14" s="1"/>
  <c r="C102" i="14"/>
  <c r="S101" i="14"/>
  <c r="Q101" i="14" s="1"/>
  <c r="N101" i="14"/>
  <c r="K101" i="14"/>
  <c r="H101" i="14"/>
  <c r="D101" i="14"/>
  <c r="E101" i="14" s="1"/>
  <c r="C101" i="14"/>
  <c r="Q100" i="14"/>
  <c r="N100" i="14"/>
  <c r="H100" i="14"/>
  <c r="D100" i="14"/>
  <c r="E100" i="14" s="1"/>
  <c r="C100" i="14"/>
  <c r="Q99" i="14"/>
  <c r="N99" i="14"/>
  <c r="H99" i="14"/>
  <c r="D99" i="14"/>
  <c r="E99" i="14" s="1"/>
  <c r="C99" i="14"/>
  <c r="S98" i="14"/>
  <c r="Q98" i="14" s="1"/>
  <c r="N98" i="14"/>
  <c r="K98" i="14"/>
  <c r="H98" i="14"/>
  <c r="D98" i="14"/>
  <c r="E98" i="14" s="1"/>
  <c r="C98" i="14"/>
  <c r="S97" i="14"/>
  <c r="Q97" i="14" s="1"/>
  <c r="N97" i="14"/>
  <c r="K97" i="14"/>
  <c r="H97" i="14"/>
  <c r="D97" i="14"/>
  <c r="E97" i="14" s="1"/>
  <c r="C97" i="14"/>
  <c r="S96" i="14"/>
  <c r="Q96" i="14" s="1"/>
  <c r="N96" i="14"/>
  <c r="K96" i="14"/>
  <c r="H96" i="14"/>
  <c r="D96" i="14"/>
  <c r="E96" i="14" s="1"/>
  <c r="C96" i="14"/>
  <c r="S95" i="14"/>
  <c r="Q95" i="14" s="1"/>
  <c r="N95" i="14"/>
  <c r="K95" i="14"/>
  <c r="H95" i="14"/>
  <c r="D95" i="14"/>
  <c r="E95" i="14" s="1"/>
  <c r="C95" i="14"/>
  <c r="S94" i="14"/>
  <c r="Q94" i="14" s="1"/>
  <c r="N94" i="14"/>
  <c r="K94" i="14"/>
  <c r="H94" i="14"/>
  <c r="D94" i="14"/>
  <c r="E94" i="14" s="1"/>
  <c r="C94" i="14"/>
  <c r="Q93" i="14"/>
  <c r="N93" i="14"/>
  <c r="H93" i="14"/>
  <c r="D93" i="14"/>
  <c r="E93" i="14" s="1"/>
  <c r="C93" i="14"/>
  <c r="Q92" i="14"/>
  <c r="N92" i="14"/>
  <c r="H92" i="14"/>
  <c r="D92" i="14"/>
  <c r="E92" i="14" s="1"/>
  <c r="C92" i="14"/>
  <c r="S91" i="14"/>
  <c r="Q91" i="14" s="1"/>
  <c r="N91" i="14"/>
  <c r="K91" i="14"/>
  <c r="H91" i="14"/>
  <c r="D91" i="14"/>
  <c r="E91" i="14" s="1"/>
  <c r="C91" i="14"/>
  <c r="S90" i="14"/>
  <c r="Q90" i="14" s="1"/>
  <c r="N90" i="14"/>
  <c r="K90" i="14"/>
  <c r="H90" i="14"/>
  <c r="D90" i="14"/>
  <c r="E90" i="14" s="1"/>
  <c r="C90" i="14"/>
  <c r="S89" i="14"/>
  <c r="Q89" i="14" s="1"/>
  <c r="N89" i="14"/>
  <c r="K89" i="14"/>
  <c r="H89" i="14"/>
  <c r="D89" i="14"/>
  <c r="E89" i="14" s="1"/>
  <c r="C89" i="14"/>
  <c r="S88" i="14"/>
  <c r="Q88" i="14" s="1"/>
  <c r="N88" i="14"/>
  <c r="K88" i="14"/>
  <c r="H88" i="14"/>
  <c r="D88" i="14"/>
  <c r="E88" i="14" s="1"/>
  <c r="C88" i="14"/>
  <c r="S87" i="14"/>
  <c r="Q87" i="14" s="1"/>
  <c r="N87" i="14"/>
  <c r="K87" i="14"/>
  <c r="H87" i="14"/>
  <c r="D87" i="14"/>
  <c r="E87" i="14" s="1"/>
  <c r="C87" i="14"/>
  <c r="Q86" i="14"/>
  <c r="N86" i="14"/>
  <c r="H86" i="14"/>
  <c r="D86" i="14"/>
  <c r="E86" i="14" s="1"/>
  <c r="C86" i="14"/>
  <c r="Q85" i="14"/>
  <c r="N85" i="14"/>
  <c r="H85" i="14"/>
  <c r="D85" i="14"/>
  <c r="E85" i="14" s="1"/>
  <c r="C85" i="14"/>
  <c r="S84" i="14"/>
  <c r="Q84" i="14" s="1"/>
  <c r="N84" i="14"/>
  <c r="K84" i="14"/>
  <c r="H84" i="14"/>
  <c r="D84" i="14"/>
  <c r="E84" i="14" s="1"/>
  <c r="C84" i="14"/>
  <c r="S83" i="14"/>
  <c r="Q83" i="14" s="1"/>
  <c r="N83" i="14"/>
  <c r="K83" i="14"/>
  <c r="H83" i="14"/>
  <c r="D83" i="14"/>
  <c r="E83" i="14" s="1"/>
  <c r="C83" i="14"/>
  <c r="V77" i="14"/>
  <c r="T77" i="14"/>
  <c r="R77" i="14"/>
  <c r="P77" i="14"/>
  <c r="N77" i="14"/>
  <c r="L77" i="14"/>
  <c r="J77" i="14"/>
  <c r="H77" i="14"/>
  <c r="F77" i="14"/>
  <c r="D77" i="14"/>
  <c r="V76" i="14"/>
  <c r="R76" i="14"/>
  <c r="R70" i="14" s="1"/>
  <c r="N76" i="14"/>
  <c r="N70" i="14" s="1"/>
  <c r="L76" i="14"/>
  <c r="J76" i="14"/>
  <c r="J70" i="14" s="1"/>
  <c r="H76" i="14"/>
  <c r="F76" i="14"/>
  <c r="D76" i="14"/>
  <c r="V75" i="14"/>
  <c r="V69" i="14" s="1"/>
  <c r="T75" i="14"/>
  <c r="T69" i="14" s="1"/>
  <c r="R75" i="14"/>
  <c r="R69" i="14" s="1"/>
  <c r="P75" i="14"/>
  <c r="N75" i="14"/>
  <c r="L75" i="14"/>
  <c r="L69" i="14" s="1"/>
  <c r="J75" i="14"/>
  <c r="J69" i="14" s="1"/>
  <c r="H75" i="14"/>
  <c r="H69" i="14" s="1"/>
  <c r="F75" i="14"/>
  <c r="F69" i="14" s="1"/>
  <c r="D75" i="14"/>
  <c r="D69" i="14" s="1"/>
  <c r="V74" i="14"/>
  <c r="T74" i="14"/>
  <c r="T68" i="14" s="1"/>
  <c r="R74" i="14"/>
  <c r="R68" i="14" s="1"/>
  <c r="P74" i="14"/>
  <c r="P68" i="14" s="1"/>
  <c r="N74" i="14"/>
  <c r="N68" i="14" s="1"/>
  <c r="L74" i="14"/>
  <c r="J74" i="14"/>
  <c r="J68" i="14" s="1"/>
  <c r="H74" i="14"/>
  <c r="H68" i="14" s="1"/>
  <c r="F74" i="14"/>
  <c r="F68" i="14" s="1"/>
  <c r="D74" i="14"/>
  <c r="V73" i="14"/>
  <c r="V67" i="14" s="1"/>
  <c r="T73" i="14"/>
  <c r="T67" i="14" s="1"/>
  <c r="R73" i="14"/>
  <c r="P73" i="14"/>
  <c r="P67" i="14" s="1"/>
  <c r="N73" i="14"/>
  <c r="N67" i="14" s="1"/>
  <c r="L73" i="14"/>
  <c r="L67" i="14" s="1"/>
  <c r="J73" i="14"/>
  <c r="J67" i="14" s="1"/>
  <c r="H73" i="14"/>
  <c r="F73" i="14"/>
  <c r="F67" i="14" s="1"/>
  <c r="D73" i="14"/>
  <c r="D67" i="14" s="1"/>
  <c r="V72" i="14"/>
  <c r="V66" i="14" s="1"/>
  <c r="T72" i="14"/>
  <c r="T66" i="14" s="1"/>
  <c r="R72" i="14"/>
  <c r="R66" i="14" s="1"/>
  <c r="P72" i="14"/>
  <c r="P66" i="14" s="1"/>
  <c r="N72" i="14"/>
  <c r="L72" i="14"/>
  <c r="L66" i="14" s="1"/>
  <c r="J72" i="14"/>
  <c r="J66" i="14" s="1"/>
  <c r="H72" i="14"/>
  <c r="H66" i="14" s="1"/>
  <c r="F72" i="14"/>
  <c r="F66" i="14" s="1"/>
  <c r="D72" i="14"/>
  <c r="D66" i="14" s="1"/>
  <c r="V70" i="14"/>
  <c r="T70" i="14"/>
  <c r="P70" i="14"/>
  <c r="L70" i="14"/>
  <c r="H70" i="14"/>
  <c r="F70" i="14"/>
  <c r="D70" i="14"/>
  <c r="P69" i="14"/>
  <c r="N69" i="14"/>
  <c r="V68" i="14"/>
  <c r="L68" i="14"/>
  <c r="D68" i="14"/>
  <c r="R67" i="14"/>
  <c r="H67" i="14"/>
  <c r="N66" i="14"/>
  <c r="V58" i="14"/>
  <c r="T58" i="14"/>
  <c r="R58" i="14"/>
  <c r="P58" i="14"/>
  <c r="N58" i="14"/>
  <c r="L58" i="14"/>
  <c r="J58" i="14"/>
  <c r="H58" i="14"/>
  <c r="F58" i="14"/>
  <c r="D58" i="14"/>
  <c r="V57" i="14"/>
  <c r="T57" i="14"/>
  <c r="R57" i="14"/>
  <c r="P57" i="14"/>
  <c r="N57" i="14"/>
  <c r="L57" i="14"/>
  <c r="J57" i="14"/>
  <c r="H57" i="14"/>
  <c r="F57" i="14"/>
  <c r="D57" i="14"/>
  <c r="V56" i="14"/>
  <c r="T56" i="14"/>
  <c r="R56" i="14"/>
  <c r="P56" i="14"/>
  <c r="N56" i="14"/>
  <c r="L56" i="14"/>
  <c r="J56" i="14"/>
  <c r="H56" i="14"/>
  <c r="F56" i="14"/>
  <c r="D56" i="14"/>
  <c r="V55" i="14"/>
  <c r="T55" i="14"/>
  <c r="R55" i="14"/>
  <c r="P55" i="14"/>
  <c r="N55" i="14"/>
  <c r="L55" i="14"/>
  <c r="J55" i="14"/>
  <c r="H55" i="14"/>
  <c r="F55" i="14"/>
  <c r="D55" i="14"/>
  <c r="V54" i="14"/>
  <c r="T54" i="14"/>
  <c r="R54" i="14"/>
  <c r="P54" i="14"/>
  <c r="N54" i="14"/>
  <c r="L54" i="14"/>
  <c r="J54" i="14"/>
  <c r="H54" i="14"/>
  <c r="F54" i="14"/>
  <c r="D54" i="14"/>
  <c r="V46" i="14"/>
  <c r="P46" i="14"/>
  <c r="N46" i="14"/>
  <c r="L46" i="14"/>
  <c r="J46" i="14"/>
  <c r="H46" i="14"/>
  <c r="F46" i="14"/>
  <c r="D46" i="14"/>
  <c r="V45" i="14"/>
  <c r="P45" i="14"/>
  <c r="N45" i="14"/>
  <c r="L45" i="14"/>
  <c r="J45" i="14"/>
  <c r="H45" i="14"/>
  <c r="F45" i="14"/>
  <c r="D45" i="14"/>
  <c r="V42" i="14"/>
  <c r="T42" i="14"/>
  <c r="R42" i="14"/>
  <c r="P42" i="14"/>
  <c r="N42" i="14"/>
  <c r="L42" i="14"/>
  <c r="J42" i="14"/>
  <c r="H42" i="14"/>
  <c r="F42" i="14"/>
  <c r="D42" i="14"/>
  <c r="V41" i="14"/>
  <c r="T41" i="14"/>
  <c r="R41" i="14"/>
  <c r="P41" i="14"/>
  <c r="N41" i="14"/>
  <c r="L41" i="14"/>
  <c r="J41" i="14"/>
  <c r="H41" i="14"/>
  <c r="F41" i="14"/>
  <c r="D41" i="14"/>
  <c r="V32" i="14"/>
  <c r="T32" i="14"/>
  <c r="R32" i="14"/>
  <c r="P32" i="14"/>
  <c r="N32" i="14"/>
  <c r="L32" i="14"/>
  <c r="J32" i="14"/>
  <c r="H32" i="14"/>
  <c r="F32" i="14"/>
  <c r="D32" i="14"/>
  <c r="V31" i="14"/>
  <c r="T31" i="14"/>
  <c r="R31" i="14"/>
  <c r="P31" i="14"/>
  <c r="N31" i="14"/>
  <c r="L31" i="14"/>
  <c r="J31" i="14"/>
  <c r="H31" i="14"/>
  <c r="F31" i="14"/>
  <c r="D31" i="14"/>
  <c r="V30" i="14"/>
  <c r="T30" i="14"/>
  <c r="R30" i="14"/>
  <c r="P30" i="14"/>
  <c r="N30" i="14"/>
  <c r="L30" i="14"/>
  <c r="J30" i="14"/>
  <c r="H30" i="14"/>
  <c r="F30" i="14"/>
  <c r="D30" i="14"/>
  <c r="V29" i="14"/>
  <c r="T29" i="14"/>
  <c r="R29" i="14"/>
  <c r="P29" i="14"/>
  <c r="N29" i="14"/>
  <c r="L29" i="14"/>
  <c r="J29" i="14"/>
  <c r="H29" i="14"/>
  <c r="F29" i="14"/>
  <c r="D29" i="14"/>
  <c r="V28" i="14"/>
  <c r="T28" i="14"/>
  <c r="R28" i="14"/>
  <c r="P28" i="14"/>
  <c r="N28" i="14"/>
  <c r="L28" i="14"/>
  <c r="J28" i="14"/>
  <c r="H28" i="14"/>
  <c r="F28" i="14"/>
  <c r="D28" i="14"/>
  <c r="V27" i="14"/>
  <c r="T27" i="14"/>
  <c r="R27" i="14"/>
  <c r="P27" i="14"/>
  <c r="N27" i="14"/>
  <c r="L27" i="14"/>
  <c r="J27" i="14"/>
  <c r="H27" i="14"/>
  <c r="F27" i="14"/>
  <c r="D27" i="14"/>
  <c r="N18" i="14"/>
  <c r="D13" i="14"/>
  <c r="V12" i="14"/>
  <c r="U12" i="14"/>
  <c r="T12" i="14"/>
  <c r="S12" i="14"/>
  <c r="R12" i="14"/>
  <c r="Q12" i="14"/>
  <c r="P12" i="14"/>
  <c r="O12" i="14"/>
  <c r="N12" i="14"/>
  <c r="M12" i="14"/>
  <c r="L12" i="14"/>
  <c r="K12" i="14"/>
  <c r="J12" i="14"/>
  <c r="I12" i="14"/>
  <c r="H12" i="14"/>
  <c r="G12" i="14"/>
  <c r="F12" i="14"/>
  <c r="E12" i="14"/>
  <c r="D12" i="14"/>
  <c r="C12" i="14"/>
  <c r="V11" i="14"/>
  <c r="V18" i="14" s="1"/>
  <c r="U11" i="14"/>
  <c r="T11" i="14"/>
  <c r="T18" i="14" s="1"/>
  <c r="S11" i="14"/>
  <c r="R11" i="14"/>
  <c r="R18" i="14" s="1"/>
  <c r="Q11" i="14"/>
  <c r="P11" i="14"/>
  <c r="P18" i="14" s="1"/>
  <c r="O11" i="14"/>
  <c r="N11" i="14"/>
  <c r="M11" i="14"/>
  <c r="L11" i="14"/>
  <c r="L18" i="14" s="1"/>
  <c r="K11" i="14"/>
  <c r="J11" i="14"/>
  <c r="J18" i="14" s="1"/>
  <c r="I11" i="14"/>
  <c r="H11" i="14"/>
  <c r="H18" i="14" s="1"/>
  <c r="G11" i="14"/>
  <c r="F11" i="14"/>
  <c r="F18" i="14" s="1"/>
  <c r="E11" i="14"/>
  <c r="D11" i="14"/>
  <c r="D18" i="14" s="1"/>
  <c r="C11" i="14"/>
  <c r="V10" i="14"/>
  <c r="V17" i="14" s="1"/>
  <c r="U10" i="14"/>
  <c r="T10" i="14"/>
  <c r="T17" i="14" s="1"/>
  <c r="S10" i="14"/>
  <c r="R10" i="14"/>
  <c r="R17" i="14" s="1"/>
  <c r="Q10" i="14"/>
  <c r="P10" i="14"/>
  <c r="P17" i="14" s="1"/>
  <c r="O10" i="14"/>
  <c r="N10" i="14"/>
  <c r="N17" i="14" s="1"/>
  <c r="M10" i="14"/>
  <c r="L10" i="14"/>
  <c r="L17" i="14" s="1"/>
  <c r="K10" i="14"/>
  <c r="J10" i="14"/>
  <c r="J17" i="14" s="1"/>
  <c r="I10" i="14"/>
  <c r="H10" i="14"/>
  <c r="H17" i="14" s="1"/>
  <c r="G10" i="14"/>
  <c r="F10" i="14"/>
  <c r="F17" i="14" s="1"/>
  <c r="E10" i="14"/>
  <c r="D10" i="14"/>
  <c r="D17" i="14" s="1"/>
  <c r="C10" i="14"/>
  <c r="V9" i="14"/>
  <c r="V16" i="14" s="1"/>
  <c r="U9" i="14"/>
  <c r="T9" i="14"/>
  <c r="T16" i="14" s="1"/>
  <c r="S9" i="14"/>
  <c r="R9" i="14"/>
  <c r="R16" i="14" s="1"/>
  <c r="Q9" i="14"/>
  <c r="P9" i="14"/>
  <c r="P16" i="14" s="1"/>
  <c r="O9" i="14"/>
  <c r="N9" i="14"/>
  <c r="N16" i="14" s="1"/>
  <c r="M9" i="14"/>
  <c r="L9" i="14"/>
  <c r="L16" i="14" s="1"/>
  <c r="K9" i="14"/>
  <c r="J9" i="14"/>
  <c r="J16" i="14" s="1"/>
  <c r="I9" i="14"/>
  <c r="H9" i="14"/>
  <c r="H16" i="14" s="1"/>
  <c r="G9" i="14"/>
  <c r="F9" i="14"/>
  <c r="F16" i="14" s="1"/>
  <c r="E9" i="14"/>
  <c r="D9" i="14"/>
  <c r="D16" i="14" s="1"/>
  <c r="C9" i="14"/>
  <c r="V8" i="14"/>
  <c r="V15" i="14" s="1"/>
  <c r="U8" i="14"/>
  <c r="T8" i="14"/>
  <c r="T15" i="14" s="1"/>
  <c r="S8" i="14"/>
  <c r="R8" i="14"/>
  <c r="R15" i="14" s="1"/>
  <c r="Q8" i="14"/>
  <c r="P8" i="14"/>
  <c r="P15" i="14" s="1"/>
  <c r="O8" i="14"/>
  <c r="N8" i="14"/>
  <c r="N15" i="14" s="1"/>
  <c r="M8" i="14"/>
  <c r="L8" i="14"/>
  <c r="L15" i="14" s="1"/>
  <c r="K8" i="14"/>
  <c r="J8" i="14"/>
  <c r="J15" i="14" s="1"/>
  <c r="I8" i="14"/>
  <c r="H8" i="14"/>
  <c r="H15" i="14" s="1"/>
  <c r="G8" i="14"/>
  <c r="F8" i="14"/>
  <c r="F15" i="14" s="1"/>
  <c r="E8" i="14"/>
  <c r="D8" i="14"/>
  <c r="D15" i="14" s="1"/>
  <c r="C8" i="14"/>
  <c r="V7" i="14"/>
  <c r="V14" i="14" s="1"/>
  <c r="U7" i="14"/>
  <c r="T7" i="14"/>
  <c r="T14" i="14" s="1"/>
  <c r="S7" i="14"/>
  <c r="R7" i="14"/>
  <c r="R14" i="14" s="1"/>
  <c r="Q7" i="14"/>
  <c r="P7" i="14"/>
  <c r="P14" i="14" s="1"/>
  <c r="O7" i="14"/>
  <c r="N7" i="14"/>
  <c r="N14" i="14" s="1"/>
  <c r="M7" i="14"/>
  <c r="L7" i="14"/>
  <c r="L14" i="14" s="1"/>
  <c r="K7" i="14"/>
  <c r="J7" i="14"/>
  <c r="J14" i="14" s="1"/>
  <c r="I7" i="14"/>
  <c r="H7" i="14"/>
  <c r="H14" i="14" s="1"/>
  <c r="G7" i="14"/>
  <c r="F7" i="14"/>
  <c r="F14" i="14" s="1"/>
  <c r="E7" i="14"/>
  <c r="D7" i="14"/>
  <c r="D14" i="14" s="1"/>
  <c r="C7" i="14"/>
  <c r="V6" i="14"/>
  <c r="V13" i="14" s="1"/>
  <c r="U6" i="14"/>
  <c r="T6" i="14"/>
  <c r="T13" i="14" s="1"/>
  <c r="S6" i="14"/>
  <c r="R6" i="14"/>
  <c r="R13" i="14" s="1"/>
  <c r="Q6" i="14"/>
  <c r="P6" i="14"/>
  <c r="P13" i="14" s="1"/>
  <c r="O6" i="14"/>
  <c r="N6" i="14"/>
  <c r="N13" i="14" s="1"/>
  <c r="M6" i="14"/>
  <c r="L6" i="14"/>
  <c r="L13" i="14" s="1"/>
  <c r="K6" i="14"/>
  <c r="J6" i="14"/>
  <c r="J13" i="14" s="1"/>
  <c r="I6" i="14"/>
  <c r="H6" i="14"/>
  <c r="H13" i="14" s="1"/>
  <c r="G6" i="14"/>
  <c r="F6" i="14"/>
  <c r="F13" i="14" s="1"/>
  <c r="E6" i="14"/>
  <c r="C6" i="14"/>
</calcChain>
</file>

<file path=xl/sharedStrings.xml><?xml version="1.0" encoding="utf-8"?>
<sst xmlns="http://schemas.openxmlformats.org/spreadsheetml/2006/main" count="838" uniqueCount="150">
  <si>
    <t>業種</t>
    <rPh sb="0" eb="2">
      <t>ギョウシュ</t>
    </rPh>
    <phoneticPr fontId="4"/>
  </si>
  <si>
    <t>小　　計</t>
    <rPh sb="0" eb="4">
      <t>ショウケイ</t>
    </rPh>
    <phoneticPr fontId="4"/>
  </si>
  <si>
    <t>ほ装工事業</t>
    <rPh sb="0" eb="2">
      <t>ホソウ</t>
    </rPh>
    <rPh sb="2" eb="5">
      <t>コージ</t>
    </rPh>
    <phoneticPr fontId="4"/>
  </si>
  <si>
    <t>しゅんせつ　　工事業</t>
    <rPh sb="7" eb="9">
      <t>コウジ</t>
    </rPh>
    <rPh sb="9" eb="10">
      <t>ギョウ</t>
    </rPh>
    <phoneticPr fontId="4"/>
  </si>
  <si>
    <t>建築工事業</t>
    <rPh sb="0" eb="2">
      <t>ケンチク</t>
    </rPh>
    <rPh sb="2" eb="5">
      <t>コージ</t>
    </rPh>
    <phoneticPr fontId="4"/>
  </si>
  <si>
    <t>鉄筋工事業</t>
    <rPh sb="0" eb="2">
      <t>テッキン</t>
    </rPh>
    <rPh sb="2" eb="5">
      <t>コージ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</si>
  <si>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</si>
  <si>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5">
      <t>コージ</t>
    </rPh>
    <phoneticPr fontId="4"/>
  </si>
  <si>
    <t>石工事業</t>
    <rPh sb="0" eb="1">
      <t>イシ</t>
    </rPh>
    <rPh sb="1" eb="4">
      <t>コージ</t>
    </rPh>
    <phoneticPr fontId="4"/>
  </si>
  <si>
    <t>屋根工事業</t>
    <rPh sb="0" eb="2">
      <t>ヤネ</t>
    </rPh>
    <rPh sb="2" eb="5">
      <t>コージ</t>
    </rPh>
    <phoneticPr fontId="4"/>
  </si>
  <si>
    <t>板金工事業</t>
    <rPh sb="0" eb="2">
      <t>バンキン</t>
    </rPh>
    <rPh sb="2" eb="5">
      <t>コージ</t>
    </rPh>
    <phoneticPr fontId="4"/>
  </si>
  <si>
    <t>塗装工事業</t>
    <rPh sb="0" eb="2">
      <t>トソウ</t>
    </rPh>
    <rPh sb="2" eb="5">
      <t>コージ</t>
    </rPh>
    <phoneticPr fontId="4"/>
  </si>
  <si>
    <t>防水工事業</t>
    <rPh sb="0" eb="2">
      <t>ボウスイ</t>
    </rPh>
    <rPh sb="2" eb="5">
      <t>コージ</t>
    </rPh>
    <phoneticPr fontId="4"/>
  </si>
  <si>
    <t>建具工事業</t>
    <rPh sb="0" eb="2">
      <t>ケング</t>
    </rPh>
    <rPh sb="2" eb="5">
      <t>コージ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</si>
  <si>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</si>
  <si>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電気工事業</t>
    <rPh sb="0" eb="2">
      <t>デンキ</t>
    </rPh>
    <rPh sb="2" eb="5">
      <t>コージ</t>
    </rPh>
    <phoneticPr fontId="4"/>
  </si>
  <si>
    <t>管工事業</t>
    <rPh sb="0" eb="1">
      <t>クダ</t>
    </rPh>
    <rPh sb="1" eb="4">
      <t>コージ</t>
    </rPh>
    <phoneticPr fontId="4"/>
  </si>
  <si>
    <t>年度</t>
    <rPh sb="0" eb="2">
      <t>ネンド</t>
    </rPh>
    <phoneticPr fontId="4"/>
  </si>
  <si>
    <t>500万円未満</t>
    <phoneticPr fontId="9"/>
  </si>
  <si>
    <t>R01年度</t>
  </si>
  <si>
    <t>増減</t>
    <rPh sb="0" eb="2">
      <t>ゾウゲン</t>
    </rPh>
    <phoneticPr fontId="4"/>
  </si>
  <si>
    <t>-</t>
    <phoneticPr fontId="9"/>
  </si>
  <si>
    <t>H17年度</t>
    <phoneticPr fontId="4"/>
  </si>
  <si>
    <t>増減</t>
    <rPh sb="0" eb="2">
      <t>ゾウゲン</t>
    </rPh>
    <phoneticPr fontId="9"/>
  </si>
  <si>
    <t>土木</t>
    <rPh sb="0" eb="2">
      <t>ドボク</t>
    </rPh>
    <phoneticPr fontId="4"/>
  </si>
  <si>
    <t>職別</t>
    <rPh sb="0" eb="1">
      <t>ショク</t>
    </rPh>
    <rPh sb="1" eb="2">
      <t>ベツ</t>
    </rPh>
    <phoneticPr fontId="4"/>
  </si>
  <si>
    <t>設備</t>
    <rPh sb="0" eb="2">
      <t>セツビ</t>
    </rPh>
    <phoneticPr fontId="4"/>
  </si>
  <si>
    <t>合計</t>
    <rPh sb="0" eb="2">
      <t>ゴウケイ</t>
    </rPh>
    <phoneticPr fontId="4"/>
  </si>
  <si>
    <t>下請比率別、次数</t>
    <rPh sb="0" eb="5">
      <t>シタヒ</t>
    </rPh>
    <rPh sb="6" eb="8">
      <t>ジスウ</t>
    </rPh>
    <phoneticPr fontId="4"/>
  </si>
  <si>
    <t>５０％以上１００％以下</t>
    <rPh sb="3" eb="5">
      <t>イジョウ</t>
    </rPh>
    <rPh sb="9" eb="11">
      <t>イカ</t>
    </rPh>
    <phoneticPr fontId="4"/>
  </si>
  <si>
    <t>合　　計</t>
    <rPh sb="0" eb="4">
      <t>ゴウケイ</t>
    </rPh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</si>
  <si>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</si>
  <si>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</si>
  <si>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</si>
  <si>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</si>
  <si>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</si>
  <si>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</si>
  <si>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</si>
  <si>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</si>
  <si>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</si>
  <si>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</si>
  <si>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</si>
  <si>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</si>
  <si>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１００％</t>
    <phoneticPr fontId="4"/>
  </si>
  <si>
    <t>合　　　　　計</t>
    <rPh sb="0" eb="7">
      <t>ゴウケイ</t>
    </rPh>
    <phoneticPr fontId="4"/>
  </si>
  <si>
    <t>（単位：社、％）</t>
    <rPh sb="1" eb="3">
      <t>タンイ</t>
    </rPh>
    <rPh sb="4" eb="5">
      <t>シャ</t>
    </rPh>
    <phoneticPr fontId="4"/>
  </si>
  <si>
    <t>資本金</t>
  </si>
  <si>
    <t>小　　計</t>
  </si>
  <si>
    <t>　　土　　　木</t>
    <rPh sb="2" eb="7">
      <t>ドボク</t>
    </rPh>
    <phoneticPr fontId="4"/>
  </si>
  <si>
    <t>土木工事業</t>
    <rPh sb="0" eb="2">
      <t>ドボク</t>
    </rPh>
    <rPh sb="2" eb="5">
      <t>コージ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</si>
  <si>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</si>
  <si>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水道施設　　　工事業</t>
    <rPh sb="0" eb="4">
      <t>スイド</t>
    </rPh>
    <rPh sb="7" eb="9">
      <t>コウジ</t>
    </rPh>
    <rPh sb="9" eb="10">
      <t>ギョウ</t>
    </rPh>
    <phoneticPr fontId="4"/>
  </si>
  <si>
    <t>　　建　　　築</t>
    <rPh sb="2" eb="7">
      <t>ケンチク</t>
    </rPh>
    <phoneticPr fontId="4"/>
  </si>
  <si>
    <t>木造建築　　　工事業</t>
    <rPh sb="0" eb="2">
      <t>モクゾウ</t>
    </rPh>
    <rPh sb="2" eb="4">
      <t>ケンチク</t>
    </rPh>
    <rPh sb="7" eb="10">
      <t>コージ</t>
    </rPh>
    <phoneticPr fontId="4"/>
  </si>
  <si>
    <t>　　職　　　別</t>
    <rPh sb="2" eb="7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</si>
  <si>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</si>
  <si>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とび・土工・　　コンクリート　　工事業</t>
    <rPh sb="3" eb="4">
      <t>ド</t>
    </rPh>
    <rPh sb="4" eb="5">
      <t>ダイク</t>
    </rPh>
    <rPh sb="16" eb="19">
      <t>コージ</t>
    </rPh>
    <phoneticPr fontId="4"/>
  </si>
  <si>
    <t>鋼構造物　　工事業</t>
    <rPh sb="0" eb="9">
      <t>コウコ</t>
    </rPh>
    <phoneticPr fontId="4"/>
  </si>
  <si>
    <t>内装仕上　　　工事業</t>
    <rPh sb="0" eb="2">
      <t>ナイソウ</t>
    </rPh>
    <rPh sb="2" eb="4">
      <t>シアゲ</t>
    </rPh>
    <rPh sb="7" eb="10">
      <t>コージ</t>
    </rPh>
    <phoneticPr fontId="4"/>
  </si>
  <si>
    <t>　　設　　　備</t>
    <rPh sb="2" eb="7">
      <t>セツビ</t>
    </rPh>
    <phoneticPr fontId="4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</si>
  <si>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4"/>
  </si>
  <si>
    <t>熱絶縁　　　工事業</t>
    <rPh sb="0" eb="1">
      <t>ネツ</t>
    </rPh>
    <rPh sb="1" eb="3">
      <t>ゼツエン</t>
    </rPh>
    <rPh sb="6" eb="9">
      <t>コージ</t>
    </rPh>
    <phoneticPr fontId="4"/>
  </si>
  <si>
    <t>電気通信　　　　工事業</t>
    <rPh sb="0" eb="2">
      <t>デンキ</t>
    </rPh>
    <rPh sb="2" eb="4">
      <t>ツウシン</t>
    </rPh>
    <rPh sb="8" eb="11">
      <t>コージ</t>
    </rPh>
    <phoneticPr fontId="4"/>
  </si>
  <si>
    <t>（注）</t>
    <rPh sb="1" eb="2">
      <t>チュウ</t>
    </rPh>
    <phoneticPr fontId="4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</si>
  <si>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4"/>
  </si>
  <si>
    <t>500万円以上  　　　　　1000万円未満</t>
    <phoneticPr fontId="4"/>
  </si>
  <si>
    <t>1000万円以上 　　　　　3000万円未満</t>
    <phoneticPr fontId="4"/>
  </si>
  <si>
    <t>-</t>
    <phoneticPr fontId="9"/>
  </si>
  <si>
    <t>-</t>
  </si>
  <si>
    <t/>
  </si>
  <si>
    <t xml:space="preserve"> </t>
  </si>
  <si>
    <t>H14年度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</si>
  <si>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</si>
  <si>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-</t>
    <phoneticPr fontId="9"/>
  </si>
  <si>
    <t>建築</t>
    <rPh sb="0" eb="2">
      <t>ケンチク</t>
    </rPh>
    <phoneticPr fontId="4"/>
  </si>
  <si>
    <t>木造建築</t>
    <rPh sb="0" eb="2">
      <t>モクゾウ</t>
    </rPh>
    <rPh sb="2" eb="4">
      <t>ケンチク</t>
    </rPh>
    <phoneticPr fontId="4"/>
  </si>
  <si>
    <t>-</t>
    <phoneticPr fontId="9"/>
  </si>
  <si>
    <t>０％超　　　　　50％未満</t>
    <rPh sb="2" eb="3">
      <t>コ</t>
    </rPh>
    <rPh sb="11" eb="13">
      <t>ミマン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</si>
  <si>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</si>
  <si>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０％超１０％未満</t>
    <rPh sb="2" eb="3">
      <t>チョウ</t>
    </rPh>
    <phoneticPr fontId="4"/>
  </si>
  <si>
    <t>小　計</t>
    <rPh sb="0" eb="3">
      <t>ショウケイ</t>
    </rPh>
    <phoneticPr fontId="4"/>
  </si>
  <si>
    <t>-</t>
    <phoneticPr fontId="9"/>
  </si>
  <si>
    <t>表3－5－1　下請工事での契約締結方法（下請完工高のある企業のみ対象）</t>
    <rPh sb="0" eb="1">
      <t>ヒョウ</t>
    </rPh>
    <rPh sb="7" eb="9">
      <t>シタウケ</t>
    </rPh>
    <rPh sb="9" eb="11">
      <t>コウジ</t>
    </rPh>
    <rPh sb="13" eb="15">
      <t>ケイヤク</t>
    </rPh>
    <rPh sb="15" eb="17">
      <t>テイケツ</t>
    </rPh>
    <rPh sb="17" eb="19">
      <t>ホウホウ</t>
    </rPh>
    <rPh sb="20" eb="22">
      <t>シタウケ</t>
    </rPh>
    <rPh sb="22" eb="25">
      <t>カンコウダカ</t>
    </rPh>
    <rPh sb="28" eb="30">
      <t>キギョウ</t>
    </rPh>
    <rPh sb="32" eb="34">
      <t>タイショウ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</si>
  <si>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</si>
  <si>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</si>
  <si>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</si>
  <si>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契約方法</t>
    <rPh sb="0" eb="2">
      <t>ケイヤク</t>
    </rPh>
    <rPh sb="2" eb="4">
      <t>ホウホウ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</si>
  <si>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</si>
  <si>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</si>
  <si>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</si>
  <si>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</si>
  <si>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</si>
  <si>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</si>
  <si>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</si>
  <si>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10億円以上</t>
    <phoneticPr fontId="4"/>
  </si>
  <si>
    <t>一般土木建築</t>
    <phoneticPr fontId="4"/>
  </si>
  <si>
    <t>一般土木　　建築工事業</t>
    <phoneticPr fontId="4"/>
  </si>
  <si>
    <t>工事ごとの契約書</t>
    <rPh sb="0" eb="2">
      <t>コウジ</t>
    </rPh>
    <rPh sb="5" eb="8">
      <t>ケイヤクショ</t>
    </rPh>
    <phoneticPr fontId="4"/>
  </si>
  <si>
    <t>基本契約書があり注文書と請書を交換</t>
    <rPh sb="0" eb="2">
      <t>キホン</t>
    </rPh>
    <rPh sb="2" eb="4">
      <t>ケイヤク</t>
    </rPh>
    <rPh sb="4" eb="5">
      <t>ショ</t>
    </rPh>
    <rPh sb="8" eb="11">
      <t>チュウモンショ</t>
    </rPh>
    <rPh sb="12" eb="13">
      <t>セイキュウ</t>
    </rPh>
    <rPh sb="13" eb="14">
      <t>ショ</t>
    </rPh>
    <rPh sb="15" eb="17">
      <t>コウカン</t>
    </rPh>
    <phoneticPr fontId="4"/>
  </si>
  <si>
    <t>基本契約約款添付の注文書と請書を交換</t>
    <rPh sb="0" eb="2">
      <t>キホン</t>
    </rPh>
    <rPh sb="2" eb="4">
      <t>ケイヤク</t>
    </rPh>
    <rPh sb="4" eb="6">
      <t>ヤッカン</t>
    </rPh>
    <rPh sb="6" eb="8">
      <t>テンプ</t>
    </rPh>
    <rPh sb="9" eb="12">
      <t>チュウモンショ</t>
    </rPh>
    <rPh sb="13" eb="15">
      <t>ウケショ</t>
    </rPh>
    <rPh sb="16" eb="18">
      <t>コウカン</t>
    </rPh>
    <phoneticPr fontId="4"/>
  </si>
  <si>
    <t>注文書と請書の
交換のみ</t>
    <rPh sb="0" eb="3">
      <t>チュウモンショ</t>
    </rPh>
    <rPh sb="4" eb="5">
      <t>セイキュウショ</t>
    </rPh>
    <rPh sb="5" eb="6">
      <t>ショ</t>
    </rPh>
    <rPh sb="8" eb="10">
      <t>コウカン</t>
    </rPh>
    <phoneticPr fontId="4"/>
  </si>
  <si>
    <t>注文書または請書の一方からの交付</t>
    <rPh sb="0" eb="3">
      <t>チュウモンショ</t>
    </rPh>
    <rPh sb="6" eb="7">
      <t>セイキュウ</t>
    </rPh>
    <rPh sb="7" eb="8">
      <t>ショ</t>
    </rPh>
    <rPh sb="9" eb="11">
      <t>イッポウ</t>
    </rPh>
    <rPh sb="14" eb="16">
      <t>コウフ</t>
    </rPh>
    <phoneticPr fontId="4"/>
  </si>
  <si>
    <t>メモまたは口頭</t>
    <rPh sb="5" eb="7">
      <t>コウトウ</t>
    </rPh>
    <phoneticPr fontId="4"/>
  </si>
  <si>
    <t>解体工事業</t>
    <phoneticPr fontId="4"/>
  </si>
  <si>
    <t>タイル・　　　　　れんが・　　　　　ブロック　　　工事業</t>
    <rPh sb="25" eb="28">
      <t>コージ</t>
    </rPh>
    <phoneticPr fontId="4"/>
  </si>
  <si>
    <t>ガラス　　　　　　工事業</t>
    <rPh sb="9" eb="12">
      <t>コージ</t>
    </rPh>
    <phoneticPr fontId="4"/>
  </si>
  <si>
    <t>さく井　　　　　工事業</t>
    <rPh sb="2" eb="3">
      <t>イ</t>
    </rPh>
    <rPh sb="8" eb="11">
      <t>コージ</t>
    </rPh>
    <phoneticPr fontId="4"/>
  </si>
  <si>
    <t>消防施設　　　　　工事業</t>
    <rPh sb="0" eb="2">
      <t>ショウボウ</t>
    </rPh>
    <rPh sb="2" eb="4">
      <t>シセツ</t>
    </rPh>
    <rPh sb="9" eb="12">
      <t>コージ</t>
    </rPh>
    <phoneticPr fontId="4"/>
  </si>
  <si>
    <t>1. (     )の数値は各合計を100とした場合の構成比（複数回答）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rPh sb="31" eb="33">
      <t>フクスウ</t>
    </rPh>
    <rPh sb="33" eb="35">
      <t>カイトウ</t>
    </rPh>
    <phoneticPr fontId="4"/>
  </si>
  <si>
    <t>2．無効回答企業 915社を除く</t>
    <phoneticPr fontId="9"/>
  </si>
  <si>
    <t>表3－5－2　下請工事での契約締結方法　（経年変化）（下請完工高のある企業のみ対象）</t>
    <rPh sb="0" eb="1">
      <t>ヒョウ</t>
    </rPh>
    <rPh sb="7" eb="9">
      <t>シタウケ</t>
    </rPh>
    <rPh sb="9" eb="11">
      <t>コウジ</t>
    </rPh>
    <rPh sb="13" eb="15">
      <t>ケイヤク</t>
    </rPh>
    <rPh sb="15" eb="17">
      <t>テイケツ</t>
    </rPh>
    <rPh sb="17" eb="19">
      <t>ホウホウ</t>
    </rPh>
    <rPh sb="21" eb="23">
      <t>ケイネン</t>
    </rPh>
    <rPh sb="23" eb="25">
      <t>ヘンカ</t>
    </rPh>
    <rPh sb="27" eb="29">
      <t>シタウケ</t>
    </rPh>
    <rPh sb="29" eb="32">
      <t>カンコウダカ</t>
    </rPh>
    <rPh sb="35" eb="37">
      <t>キギョウ</t>
    </rPh>
    <rPh sb="39" eb="41">
      <t>タイショウ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</si>
  <si>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</si>
  <si>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</si>
  <si>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</si>
  <si>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</si>
  <si>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</si>
  <si>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</si>
  <si>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</si>
  <si>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10億円以上</t>
    <phoneticPr fontId="4"/>
  </si>
  <si>
    <t>R01　　年度</t>
  </si>
  <si>
    <t>工事ごとの契約書</t>
    <rPh sb="0" eb="2">
      <t>コウジ</t>
    </rPh>
    <rPh sb="5" eb="8">
      <t>ケイヤクショ</t>
    </rPh>
    <phoneticPr fontId="7"/>
  </si>
  <si>
    <t>基本契約書があり注文書と請書を交換</t>
    <rPh sb="0" eb="2">
      <t>キホン</t>
    </rPh>
    <rPh sb="2" eb="4">
      <t>ケイヤク</t>
    </rPh>
    <rPh sb="4" eb="5">
      <t>ショ</t>
    </rPh>
    <rPh sb="8" eb="11">
      <t>チュウモンショ</t>
    </rPh>
    <rPh sb="12" eb="13">
      <t>セイキュウ</t>
    </rPh>
    <rPh sb="13" eb="14">
      <t>ショ</t>
    </rPh>
    <rPh sb="15" eb="17">
      <t>コウカン</t>
    </rPh>
    <phoneticPr fontId="7"/>
  </si>
  <si>
    <t>基本契約約款添付の注文書と請書を交換</t>
    <rPh sb="0" eb="2">
      <t>キホン</t>
    </rPh>
    <rPh sb="2" eb="4">
      <t>ケイヤク</t>
    </rPh>
    <rPh sb="4" eb="6">
      <t>ヤッカン</t>
    </rPh>
    <rPh sb="6" eb="8">
      <t>テンプ</t>
    </rPh>
    <rPh sb="9" eb="12">
      <t>チュウモンショ</t>
    </rPh>
    <rPh sb="13" eb="15">
      <t>ウケショ</t>
    </rPh>
    <rPh sb="16" eb="18">
      <t>コウカン</t>
    </rPh>
    <phoneticPr fontId="7"/>
  </si>
  <si>
    <t>注文書と請書の
交換のみ</t>
    <rPh sb="0" eb="3">
      <t>チュウモンショ</t>
    </rPh>
    <rPh sb="4" eb="5">
      <t>セイキュウショ</t>
    </rPh>
    <rPh sb="5" eb="6">
      <t>ショ</t>
    </rPh>
    <rPh sb="8" eb="10">
      <t>コウカン</t>
    </rPh>
    <phoneticPr fontId="7"/>
  </si>
  <si>
    <t>注文書または請書の一方からの交付</t>
    <rPh sb="0" eb="3">
      <t>チュウモンショ</t>
    </rPh>
    <rPh sb="6" eb="7">
      <t>セイキュウ</t>
    </rPh>
    <rPh sb="7" eb="8">
      <t>ショ</t>
    </rPh>
    <rPh sb="9" eb="11">
      <t>イッポウ</t>
    </rPh>
    <rPh sb="14" eb="16">
      <t>コウフ</t>
    </rPh>
    <phoneticPr fontId="7"/>
  </si>
  <si>
    <t>メモまたは口頭</t>
    <rPh sb="5" eb="7">
      <t>コウトウ</t>
    </rPh>
    <phoneticPr fontId="7"/>
  </si>
  <si>
    <t>-</t>
    <phoneticPr fontId="9"/>
  </si>
  <si>
    <t>-</t>
    <phoneticPr fontId="9"/>
  </si>
  <si>
    <t>-</t>
    <phoneticPr fontId="9"/>
  </si>
  <si>
    <t>-</t>
    <phoneticPr fontId="9"/>
  </si>
  <si>
    <t>H26　　年度</t>
    <phoneticPr fontId="4"/>
  </si>
  <si>
    <t>-</t>
    <phoneticPr fontId="9"/>
  </si>
  <si>
    <t>H23　　年度</t>
    <phoneticPr fontId="4"/>
  </si>
  <si>
    <t>H20　　年度</t>
    <phoneticPr fontId="4"/>
  </si>
  <si>
    <t>注文書と請書の交換</t>
    <rPh sb="0" eb="3">
      <t>チュウモンショ</t>
    </rPh>
    <rPh sb="4" eb="5">
      <t>セイキュウショ</t>
    </rPh>
    <rPh sb="5" eb="6">
      <t>ショ</t>
    </rPh>
    <rPh sb="7" eb="9">
      <t>コウカン</t>
    </rPh>
    <phoneticPr fontId="4"/>
  </si>
  <si>
    <t>注文書または請書の一方から交付</t>
    <rPh sb="0" eb="3">
      <t>チュウモンショ</t>
    </rPh>
    <rPh sb="6" eb="7">
      <t>セイキュウ</t>
    </rPh>
    <rPh sb="7" eb="8">
      <t>ショ</t>
    </rPh>
    <rPh sb="9" eb="11">
      <t>イッポウ</t>
    </rPh>
    <rPh sb="13" eb="15">
      <t>コウフ</t>
    </rPh>
    <phoneticPr fontId="4"/>
  </si>
  <si>
    <t>-</t>
    <phoneticPr fontId="9"/>
  </si>
  <si>
    <t>H17　　年度</t>
    <phoneticPr fontId="4"/>
  </si>
  <si>
    <t xml:space="preserve"> </t>
    <phoneticPr fontId="9"/>
  </si>
  <si>
    <t>H14　　年度</t>
    <phoneticPr fontId="4"/>
  </si>
  <si>
    <t>（単位：社、％）</t>
    <phoneticPr fontId="9"/>
  </si>
  <si>
    <t>H26年度</t>
    <phoneticPr fontId="4"/>
  </si>
  <si>
    <t>H23年度</t>
    <phoneticPr fontId="4"/>
  </si>
  <si>
    <t>H20年度</t>
    <phoneticPr fontId="4"/>
  </si>
  <si>
    <t>-</t>
    <phoneticPr fontId="9"/>
  </si>
  <si>
    <t>表3－5－3　下請工事での契約締結方法（下請比率、次数別集計）（下請完工高のある企業のみ対象）</t>
    <rPh sb="0" eb="1">
      <t>ヒョウ</t>
    </rPh>
    <rPh sb="7" eb="9">
      <t>シタウケ</t>
    </rPh>
    <rPh sb="9" eb="11">
      <t>コウジ</t>
    </rPh>
    <rPh sb="13" eb="15">
      <t>ケイヤク</t>
    </rPh>
    <rPh sb="15" eb="17">
      <t>テイケツ</t>
    </rPh>
    <rPh sb="17" eb="19">
      <t>ホウホウ</t>
    </rPh>
    <rPh sb="20" eb="24">
      <t>シタヒ</t>
    </rPh>
    <rPh sb="25" eb="27">
      <t>ジスウ</t>
    </rPh>
    <rPh sb="27" eb="28">
      <t>ベツ</t>
    </rPh>
    <rPh sb="28" eb="30">
      <t>シュウケイ</t>
    </rPh>
    <rPh sb="32" eb="34">
      <t>シタウケ</t>
    </rPh>
    <rPh sb="34" eb="37">
      <t>カンコウダカ</t>
    </rPh>
    <rPh sb="40" eb="42">
      <t>キギョウ</t>
    </rPh>
    <rPh sb="44" eb="46">
      <t>タイショウ</t>
    </rPh>
    <phoneticPr fontId="4"/>
  </si>
  <si>
    <t>合　計</t>
    <phoneticPr fontId="4"/>
  </si>
  <si>
    <t>契約方法</t>
  </si>
  <si>
    <t>三次以下下請</t>
    <rPh sb="2" eb="4">
      <t>イカ</t>
    </rPh>
    <phoneticPr fontId="4"/>
  </si>
  <si>
    <t>2．無効回答企業 1,066社を除く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</si>
</sst>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8" formatCode="\(0.0\)"/>
    <numFmt numFmtId="179" formatCode="#,##0;&quot;▲ &quot;#,##0"/>
  </numFmts>
  <fonts count="13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sz val="11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193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0" fontId="7" fillId="0" borderId="0" xfId="1" applyFont="1" applyFill="1"/>
    <xf numFmtId="176" fontId="7" fillId="0" borderId="0" xfId="1" applyNumberFormat="1" applyFont="1" applyFill="1" applyAlignment="1">
      <alignment vertical="center" wrapText="1"/>
    </xf>
    <xf numFmtId="176" fontId="7" fillId="0" borderId="0" xfId="1" applyNumberFormat="1" applyFont="1" applyFill="1" applyAlignment="1">
      <alignment vertical="center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vertical="top"/>
    </xf>
    <xf numFmtId="177" fontId="7" fillId="0" borderId="0" xfId="1" applyNumberFormat="1" applyFont="1" applyAlignment="1">
      <alignment vertical="center"/>
    </xf>
    <xf numFmtId="0" fontId="1" fillId="0" borderId="0" xfId="1"/>
    <xf numFmtId="0" fontId="1" fillId="0" borderId="0" xfId="1" applyFill="1"/>
    <xf numFmtId="0" fontId="1" fillId="0" borderId="0" xfId="1" applyFill="1" applyAlignment="1">
      <alignment horizontal="right"/>
    </xf>
    <xf numFmtId="0" fontId="1" fillId="0" borderId="7" xfId="1" applyFill="1" applyBorder="1"/>
    <xf numFmtId="0" fontId="7" fillId="0" borderId="0" xfId="1" applyFont="1" applyFill="1" applyAlignment="1">
      <alignment vertical="center"/>
    </xf>
    <xf numFmtId="176" fontId="7" fillId="0" borderId="0" xfId="1" applyNumberFormat="1" applyFont="1" applyAlignment="1">
      <alignment vertical="center" wrapText="1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Border="1" applyAlignment="1">
      <alignment vertical="center"/>
    </xf>
    <xf numFmtId="176" fontId="7" fillId="0" borderId="0" xfId="1" applyNumberFormat="1" applyFont="1" applyAlignment="1">
      <alignment horizontal="center" vertical="center" wrapText="1"/>
    </xf>
    <xf numFmtId="176" fontId="7" fillId="0" borderId="0" xfId="1" applyNumberFormat="1" applyFont="1" applyBorder="1" applyAlignment="1">
      <alignment vertical="center"/>
    </xf>
    <xf numFmtId="177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/>
    </xf>
    <xf numFmtId="176" fontId="6" fillId="0" borderId="1" xfId="1" applyNumberFormat="1" applyFont="1" applyFill="1" applyBorder="1" applyAlignment="1">
      <alignment horizontal="right" vertical="center" wrapText="1"/>
    </xf>
    <xf numFmtId="176" fontId="6" fillId="0" borderId="13" xfId="1" applyNumberFormat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177" fontId="6" fillId="0" borderId="24" xfId="1" applyNumberFormat="1" applyFont="1" applyFill="1" applyBorder="1" applyAlignment="1">
      <alignment vertical="center" shrinkToFit="1"/>
    </xf>
    <xf numFmtId="177" fontId="6" fillId="0" borderId="26" xfId="1" applyNumberFormat="1" applyFont="1" applyFill="1" applyBorder="1" applyAlignment="1">
      <alignment vertical="center" shrinkToFit="1"/>
    </xf>
    <xf numFmtId="177" fontId="6" fillId="0" borderId="28" xfId="1" applyNumberFormat="1" applyFont="1" applyFill="1" applyBorder="1" applyAlignment="1">
      <alignment vertical="center" shrinkToFit="1"/>
    </xf>
    <xf numFmtId="177" fontId="6" fillId="0" borderId="16" xfId="1" applyNumberFormat="1" applyFont="1" applyFill="1" applyBorder="1" applyAlignment="1">
      <alignment vertical="center" shrinkToFit="1"/>
    </xf>
    <xf numFmtId="177" fontId="6" fillId="0" borderId="16" xfId="1" applyNumberFormat="1" applyFont="1" applyFill="1" applyBorder="1" applyAlignment="1">
      <alignment horizontal="center" vertical="center" shrinkToFit="1"/>
    </xf>
    <xf numFmtId="176" fontId="7" fillId="0" borderId="0" xfId="1" applyNumberFormat="1" applyFont="1" applyFill="1" applyBorder="1" applyAlignment="1">
      <alignment vertical="center"/>
    </xf>
    <xf numFmtId="0" fontId="10" fillId="0" borderId="0" xfId="1" applyFont="1" applyFill="1" applyAlignment="1">
      <alignment horizontal="right"/>
    </xf>
    <xf numFmtId="0" fontId="7" fillId="0" borderId="0" xfId="1" applyFont="1" applyFill="1" applyAlignment="1">
      <alignment vertical="top"/>
    </xf>
    <xf numFmtId="176" fontId="6" fillId="0" borderId="8" xfId="1" applyNumberFormat="1" applyFont="1" applyFill="1" applyBorder="1" applyAlignment="1">
      <alignment horizontal="center" vertical="center"/>
    </xf>
    <xf numFmtId="177" fontId="6" fillId="0" borderId="20" xfId="1" applyNumberFormat="1" applyFont="1" applyFill="1" applyBorder="1" applyAlignment="1">
      <alignment vertical="center" shrinkToFit="1"/>
    </xf>
    <xf numFmtId="178" fontId="6" fillId="0" borderId="25" xfId="1" applyNumberFormat="1" applyFont="1" applyFill="1" applyBorder="1" applyAlignment="1">
      <alignment vertical="center" shrinkToFit="1"/>
    </xf>
    <xf numFmtId="176" fontId="6" fillId="0" borderId="11" xfId="1" applyNumberFormat="1" applyFont="1" applyFill="1" applyBorder="1" applyAlignment="1">
      <alignment vertical="center" shrinkToFit="1"/>
    </xf>
    <xf numFmtId="177" fontId="6" fillId="0" borderId="32" xfId="1" applyNumberFormat="1" applyFont="1" applyFill="1" applyBorder="1" applyAlignment="1">
      <alignment vertical="center" shrinkToFit="1"/>
    </xf>
    <xf numFmtId="178" fontId="6" fillId="0" borderId="27" xfId="1" applyNumberFormat="1" applyFont="1" applyFill="1" applyBorder="1" applyAlignment="1">
      <alignment vertical="center" shrinkToFit="1"/>
    </xf>
    <xf numFmtId="176" fontId="6" fillId="0" borderId="22" xfId="1" applyNumberFormat="1" applyFont="1" applyFill="1" applyBorder="1" applyAlignment="1">
      <alignment vertical="center" shrinkToFit="1"/>
    </xf>
    <xf numFmtId="177" fontId="6" fillId="0" borderId="23" xfId="1" applyNumberFormat="1" applyFont="1" applyFill="1" applyBorder="1" applyAlignment="1">
      <alignment vertical="center" shrinkToFit="1"/>
    </xf>
    <xf numFmtId="178" fontId="6" fillId="0" borderId="29" xfId="1" applyNumberFormat="1" applyFont="1" applyFill="1" applyBorder="1" applyAlignment="1">
      <alignment vertical="center" shrinkToFit="1"/>
    </xf>
    <xf numFmtId="176" fontId="6" fillId="0" borderId="12" xfId="1" applyNumberFormat="1" applyFont="1" applyFill="1" applyBorder="1" applyAlignment="1">
      <alignment vertical="center" shrinkToFit="1"/>
    </xf>
    <xf numFmtId="177" fontId="6" fillId="0" borderId="13" xfId="1" applyNumberFormat="1" applyFont="1" applyFill="1" applyBorder="1" applyAlignment="1">
      <alignment vertical="center" shrinkToFit="1"/>
    </xf>
    <xf numFmtId="178" fontId="6" fillId="0" borderId="14" xfId="1" applyNumberFormat="1" applyFont="1" applyFill="1" applyBorder="1" applyAlignment="1">
      <alignment vertical="center" shrinkToFit="1"/>
    </xf>
    <xf numFmtId="176" fontId="6" fillId="0" borderId="13" xfId="1" applyNumberFormat="1" applyFont="1" applyFill="1" applyBorder="1" applyAlignment="1">
      <alignment horizontal="center" vertical="center"/>
    </xf>
    <xf numFmtId="179" fontId="5" fillId="0" borderId="0" xfId="1" applyNumberFormat="1" applyFont="1" applyAlignment="1">
      <alignment vertical="center"/>
    </xf>
    <xf numFmtId="179" fontId="6" fillId="0" borderId="0" xfId="1" applyNumberFormat="1" applyFont="1" applyAlignment="1">
      <alignment vertical="center"/>
    </xf>
    <xf numFmtId="179" fontId="7" fillId="0" borderId="0" xfId="1" applyNumberFormat="1" applyFont="1" applyAlignment="1">
      <alignment vertical="center"/>
    </xf>
    <xf numFmtId="179" fontId="6" fillId="0" borderId="0" xfId="1" applyNumberFormat="1" applyFont="1" applyAlignment="1">
      <alignment horizontal="center" vertical="center" wrapText="1"/>
    </xf>
    <xf numFmtId="179" fontId="6" fillId="0" borderId="0" xfId="1" applyNumberFormat="1" applyFont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Alignment="1">
      <alignment horizontal="right" vertical="center"/>
    </xf>
    <xf numFmtId="177" fontId="7" fillId="0" borderId="0" xfId="1" quotePrefix="1" applyNumberFormat="1" applyFont="1" applyFill="1" applyAlignment="1">
      <alignment vertical="center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right" vertical="center" wrapText="1"/>
    </xf>
    <xf numFmtId="176" fontId="6" fillId="0" borderId="11" xfId="1" applyNumberFormat="1" applyFont="1" applyFill="1" applyBorder="1" applyAlignment="1">
      <alignment vertical="center" wrapText="1"/>
    </xf>
    <xf numFmtId="176" fontId="6" fillId="0" borderId="22" xfId="1" applyNumberFormat="1" applyFont="1" applyFill="1" applyBorder="1" applyAlignment="1">
      <alignment vertical="center" wrapText="1"/>
    </xf>
    <xf numFmtId="176" fontId="6" fillId="0" borderId="12" xfId="1" applyNumberFormat="1" applyFont="1" applyFill="1" applyBorder="1" applyAlignment="1">
      <alignment vertical="center" wrapText="1"/>
    </xf>
    <xf numFmtId="176" fontId="6" fillId="0" borderId="14" xfId="1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vertical="top"/>
    </xf>
    <xf numFmtId="0" fontId="6" fillId="0" borderId="8" xfId="1" applyFont="1" applyFill="1" applyBorder="1" applyAlignment="1">
      <alignment horizontal="center" vertical="center" wrapText="1"/>
    </xf>
    <xf numFmtId="0" fontId="1" fillId="0" borderId="13" xfId="1" applyFill="1" applyBorder="1"/>
    <xf numFmtId="0" fontId="1" fillId="0" borderId="16" xfId="1" applyFill="1" applyBorder="1"/>
    <xf numFmtId="176" fontId="6" fillId="0" borderId="10" xfId="1" applyNumberFormat="1" applyFont="1" applyFill="1" applyBorder="1" applyAlignment="1">
      <alignment vertical="top" textRotation="255" wrapText="1"/>
    </xf>
    <xf numFmtId="0" fontId="6" fillId="0" borderId="10" xfId="1" applyFont="1" applyFill="1" applyBorder="1" applyAlignment="1">
      <alignment vertical="top" textRotation="255" wrapText="1"/>
    </xf>
    <xf numFmtId="176" fontId="6" fillId="0" borderId="15" xfId="1" applyNumberFormat="1" applyFont="1" applyFill="1" applyBorder="1" applyAlignment="1">
      <alignment vertical="top"/>
    </xf>
    <xf numFmtId="176" fontId="7" fillId="0" borderId="10" xfId="1" applyNumberFormat="1" applyFont="1" applyFill="1" applyBorder="1" applyAlignment="1">
      <alignment vertical="center"/>
    </xf>
    <xf numFmtId="0" fontId="6" fillId="0" borderId="10" xfId="1" applyFont="1" applyFill="1" applyBorder="1" applyAlignment="1">
      <alignment horizontal="center" vertical="top"/>
    </xf>
    <xf numFmtId="0" fontId="1" fillId="0" borderId="10" xfId="1" applyFill="1" applyBorder="1" applyAlignment="1">
      <alignment horizontal="center" vertical="top"/>
    </xf>
    <xf numFmtId="176" fontId="7" fillId="0" borderId="15" xfId="1" applyNumberFormat="1" applyFont="1" applyFill="1" applyBorder="1" applyAlignment="1">
      <alignment vertical="center"/>
    </xf>
    <xf numFmtId="0" fontId="6" fillId="0" borderId="10" xfId="1" applyFont="1" applyFill="1" applyBorder="1" applyAlignment="1">
      <alignment horizontal="center" vertical="top" textRotation="255"/>
    </xf>
    <xf numFmtId="0" fontId="1" fillId="0" borderId="10" xfId="1" applyFill="1" applyBorder="1" applyAlignment="1">
      <alignment horizontal="center" vertical="top" textRotation="255"/>
    </xf>
    <xf numFmtId="176" fontId="6" fillId="0" borderId="7" xfId="1" applyNumberFormat="1" applyFont="1" applyFill="1" applyBorder="1" applyAlignment="1">
      <alignment horizontal="center" vertical="center" wrapText="1"/>
    </xf>
    <xf numFmtId="176" fontId="8" fillId="0" borderId="11" xfId="1" applyNumberFormat="1" applyFont="1" applyFill="1" applyBorder="1" applyAlignment="1">
      <alignment vertical="center" wrapText="1"/>
    </xf>
    <xf numFmtId="176" fontId="8" fillId="0" borderId="22" xfId="1" applyNumberFormat="1" applyFont="1" applyFill="1" applyBorder="1" applyAlignment="1">
      <alignment vertical="center" wrapText="1"/>
    </xf>
    <xf numFmtId="176" fontId="8" fillId="0" borderId="12" xfId="1" applyNumberFormat="1" applyFont="1" applyFill="1" applyBorder="1" applyAlignment="1">
      <alignment vertical="center" wrapText="1"/>
    </xf>
    <xf numFmtId="176" fontId="6" fillId="0" borderId="0" xfId="1" applyNumberFormat="1" applyFont="1" applyFill="1" applyBorder="1" applyAlignment="1">
      <alignment horizontal="center" vertical="center"/>
    </xf>
    <xf numFmtId="0" fontId="1" fillId="0" borderId="18" xfId="1" applyFill="1" applyBorder="1" applyAlignment="1">
      <alignment horizontal="center" vertical="center"/>
    </xf>
    <xf numFmtId="176" fontId="6" fillId="0" borderId="22" xfId="1" applyNumberFormat="1" applyFont="1" applyFill="1" applyBorder="1" applyAlignment="1">
      <alignment horizontal="center" vertical="center" shrinkToFit="1"/>
    </xf>
    <xf numFmtId="176" fontId="6" fillId="0" borderId="18" xfId="1" applyNumberFormat="1" applyFont="1" applyFill="1" applyBorder="1" applyAlignment="1">
      <alignment vertical="center" shrinkToFit="1"/>
    </xf>
    <xf numFmtId="179" fontId="5" fillId="0" borderId="0" xfId="1" applyNumberFormat="1" applyFont="1" applyFill="1" applyAlignment="1">
      <alignment vertical="center"/>
    </xf>
    <xf numFmtId="179" fontId="11" fillId="0" borderId="0" xfId="1" applyNumberFormat="1" applyFont="1" applyFill="1" applyAlignment="1">
      <alignment vertical="center"/>
    </xf>
    <xf numFmtId="179" fontId="6" fillId="0" borderId="0" xfId="1" applyNumberFormat="1" applyFont="1" applyFill="1" applyAlignment="1">
      <alignment vertical="center"/>
    </xf>
    <xf numFmtId="179" fontId="7" fillId="0" borderId="0" xfId="1" applyNumberFormat="1" applyFont="1" applyFill="1" applyAlignment="1">
      <alignment vertical="center"/>
    </xf>
    <xf numFmtId="179" fontId="7" fillId="0" borderId="0" xfId="1" applyNumberFormat="1" applyFont="1" applyFill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179" fontId="7" fillId="0" borderId="2" xfId="1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wrapText="1"/>
    </xf>
    <xf numFmtId="179" fontId="7" fillId="0" borderId="13" xfId="1" applyNumberFormat="1" applyFont="1" applyFill="1" applyBorder="1" applyAlignment="1">
      <alignment horizontal="center" vertical="center" wrapText="1"/>
    </xf>
    <xf numFmtId="179" fontId="7" fillId="0" borderId="14" xfId="1" applyNumberFormat="1" applyFont="1" applyFill="1" applyBorder="1" applyAlignment="1">
      <alignment horizontal="center" vertical="center" wrapText="1"/>
    </xf>
    <xf numFmtId="179" fontId="6" fillId="0" borderId="0" xfId="1" applyNumberFormat="1" applyFont="1" applyFill="1" applyAlignment="1">
      <alignment horizontal="center" vertical="center" wrapText="1"/>
    </xf>
    <xf numFmtId="179" fontId="6" fillId="0" borderId="0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 wrapText="1"/>
    </xf>
    <xf numFmtId="179" fontId="6" fillId="0" borderId="15" xfId="1" applyNumberFormat="1" applyFont="1" applyFill="1" applyBorder="1" applyAlignment="1">
      <alignment horizontal="center" vertical="center"/>
    </xf>
    <xf numFmtId="179" fontId="6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Border="1" applyAlignment="1">
      <alignment horizontal="center" vertical="center"/>
    </xf>
    <xf numFmtId="178" fontId="6" fillId="0" borderId="0" xfId="1" applyNumberFormat="1" applyFont="1" applyFill="1" applyBorder="1" applyAlignment="1">
      <alignment vertical="center"/>
    </xf>
    <xf numFmtId="177" fontId="6" fillId="0" borderId="16" xfId="1" applyNumberFormat="1" applyFont="1" applyFill="1" applyBorder="1" applyAlignment="1">
      <alignment horizontal="right" vertical="center" shrinkToFit="1"/>
    </xf>
    <xf numFmtId="178" fontId="6" fillId="0" borderId="14" xfId="1" applyNumberFormat="1" applyFont="1" applyFill="1" applyBorder="1" applyAlignment="1">
      <alignment horizontal="right" vertical="center" shrinkToFit="1"/>
    </xf>
    <xf numFmtId="177" fontId="6" fillId="0" borderId="26" xfId="1" applyNumberFormat="1" applyFont="1" applyFill="1" applyBorder="1" applyAlignment="1">
      <alignment horizontal="right" vertical="center" shrinkToFit="1"/>
    </xf>
    <xf numFmtId="178" fontId="6" fillId="0" borderId="27" xfId="1" applyNumberFormat="1" applyFont="1" applyFill="1" applyBorder="1" applyAlignment="1">
      <alignment horizontal="right" vertical="center" shrinkToFit="1"/>
    </xf>
    <xf numFmtId="177" fontId="6" fillId="0" borderId="30" xfId="1" applyNumberFormat="1" applyFont="1" applyFill="1" applyBorder="1" applyAlignment="1">
      <alignment vertical="center" shrinkToFit="1"/>
    </xf>
    <xf numFmtId="178" fontId="6" fillId="0" borderId="31" xfId="1" applyNumberFormat="1" applyFont="1" applyFill="1" applyBorder="1" applyAlignment="1">
      <alignment vertical="center" shrinkToFit="1"/>
    </xf>
    <xf numFmtId="178" fontId="6" fillId="0" borderId="3" xfId="1" applyNumberFormat="1" applyFont="1" applyFill="1" applyBorder="1" applyAlignment="1">
      <alignment vertical="center" shrinkToFit="1"/>
    </xf>
    <xf numFmtId="178" fontId="6" fillId="0" borderId="9" xfId="1" applyNumberFormat="1" applyFont="1" applyFill="1" applyBorder="1" applyAlignment="1">
      <alignment vertical="center" shrinkToFit="1"/>
    </xf>
    <xf numFmtId="178" fontId="6" fillId="0" borderId="7" xfId="1" applyNumberFormat="1" applyFont="1" applyFill="1" applyBorder="1" applyAlignment="1">
      <alignment vertical="center" shrinkToFit="1"/>
    </xf>
    <xf numFmtId="176" fontId="6" fillId="0" borderId="25" xfId="1" applyNumberFormat="1" applyFont="1" applyFill="1" applyBorder="1" applyAlignment="1">
      <alignment vertical="center" shrinkToFit="1"/>
    </xf>
    <xf numFmtId="176" fontId="6" fillId="0" borderId="27" xfId="1" applyNumberFormat="1" applyFont="1" applyFill="1" applyBorder="1" applyAlignment="1">
      <alignment vertical="center" shrinkToFit="1"/>
    </xf>
    <xf numFmtId="176" fontId="6" fillId="0" borderId="29" xfId="1" applyNumberFormat="1" applyFont="1" applyFill="1" applyBorder="1" applyAlignment="1">
      <alignment vertical="center" shrinkToFit="1"/>
    </xf>
    <xf numFmtId="178" fontId="6" fillId="0" borderId="14" xfId="1" applyNumberFormat="1" applyFont="1" applyFill="1" applyBorder="1" applyAlignment="1">
      <alignment horizontal="center" vertical="center" shrinkToFit="1"/>
    </xf>
    <xf numFmtId="177" fontId="6" fillId="0" borderId="6" xfId="1" applyNumberFormat="1" applyFont="1" applyFill="1" applyBorder="1" applyAlignment="1">
      <alignment vertical="center" shrinkToFit="1"/>
    </xf>
    <xf numFmtId="177" fontId="6" fillId="0" borderId="5" xfId="1" applyNumberFormat="1" applyFont="1" applyFill="1" applyBorder="1" applyAlignment="1">
      <alignment vertical="center" shrinkToFit="1"/>
    </xf>
    <xf numFmtId="179" fontId="6" fillId="0" borderId="20" xfId="1" applyNumberFormat="1" applyFont="1" applyFill="1" applyBorder="1" applyAlignment="1">
      <alignment vertical="center" shrinkToFit="1"/>
    </xf>
    <xf numFmtId="179" fontId="6" fillId="0" borderId="0" xfId="1" applyNumberFormat="1" applyFont="1" applyFill="1" applyBorder="1" applyAlignment="1">
      <alignment vertical="center" shrinkToFit="1"/>
    </xf>
    <xf numFmtId="179" fontId="6" fillId="0" borderId="32" xfId="1" applyNumberFormat="1" applyFont="1" applyFill="1" applyBorder="1" applyAlignment="1">
      <alignment vertical="center" shrinkToFit="1"/>
    </xf>
    <xf numFmtId="179" fontId="6" fillId="0" borderId="33" xfId="1" applyNumberFormat="1" applyFont="1" applyFill="1" applyBorder="1" applyAlignment="1">
      <alignment vertical="center" shrinkToFit="1"/>
    </xf>
    <xf numFmtId="178" fontId="6" fillId="0" borderId="34" xfId="1" applyNumberFormat="1" applyFont="1" applyFill="1" applyBorder="1" applyAlignment="1">
      <alignment vertical="center" shrinkToFit="1"/>
    </xf>
    <xf numFmtId="179" fontId="6" fillId="0" borderId="13" xfId="1" applyNumberFormat="1" applyFont="1" applyFill="1" applyBorder="1" applyAlignment="1">
      <alignment vertical="center" shrinkToFit="1"/>
    </xf>
    <xf numFmtId="179" fontId="6" fillId="0" borderId="21" xfId="1" applyNumberFormat="1" applyFont="1" applyFill="1" applyBorder="1" applyAlignment="1">
      <alignment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176" fontId="6" fillId="0" borderId="4" xfId="1" applyNumberFormat="1" applyFont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vertical="top" wrapText="1"/>
    </xf>
    <xf numFmtId="0" fontId="6" fillId="0" borderId="4" xfId="1" applyFont="1" applyFill="1" applyBorder="1" applyAlignment="1">
      <alignment vertical="top" textRotation="255" wrapText="1"/>
    </xf>
    <xf numFmtId="0" fontId="6" fillId="0" borderId="10" xfId="1" applyFont="1" applyFill="1" applyBorder="1" applyAlignment="1">
      <alignment vertical="top" textRotation="255" wrapText="1"/>
    </xf>
    <xf numFmtId="176" fontId="6" fillId="0" borderId="4" xfId="1" applyNumberFormat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top" textRotation="255" wrapText="1"/>
    </xf>
    <xf numFmtId="176" fontId="6" fillId="0" borderId="8" xfId="1" applyNumberFormat="1" applyFont="1" applyFill="1" applyBorder="1" applyAlignment="1">
      <alignment horizontal="center" vertical="top" textRotation="255" wrapText="1"/>
    </xf>
    <xf numFmtId="176" fontId="6" fillId="0" borderId="13" xfId="1" applyNumberFormat="1" applyFont="1" applyFill="1" applyBorder="1" applyAlignment="1">
      <alignment horizontal="center" vertical="top" textRotation="255" wrapText="1"/>
    </xf>
    <xf numFmtId="176" fontId="6" fillId="0" borderId="4" xfId="1" applyNumberFormat="1" applyFont="1" applyFill="1" applyBorder="1" applyAlignment="1">
      <alignment vertical="top" textRotation="255" wrapText="1"/>
    </xf>
    <xf numFmtId="0" fontId="1" fillId="0" borderId="6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horizontal="center" vertical="center" wrapText="1"/>
    </xf>
    <xf numFmtId="176" fontId="6" fillId="0" borderId="16" xfId="1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vertical="top" wrapText="1"/>
    </xf>
    <xf numFmtId="176" fontId="6" fillId="0" borderId="4" xfId="1" applyNumberFormat="1" applyFont="1" applyFill="1" applyBorder="1" applyAlignment="1">
      <alignment vertical="center" textRotation="255" wrapText="1"/>
    </xf>
    <xf numFmtId="0" fontId="6" fillId="0" borderId="10" xfId="1" applyFont="1" applyFill="1" applyBorder="1" applyAlignment="1">
      <alignment vertical="center" textRotation="255" wrapText="1"/>
    </xf>
    <xf numFmtId="0" fontId="1" fillId="0" borderId="15" xfId="1" applyFill="1" applyBorder="1" applyAlignment="1">
      <alignment vertical="center"/>
    </xf>
    <xf numFmtId="0" fontId="6" fillId="0" borderId="3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top" textRotation="255"/>
    </xf>
    <xf numFmtId="0" fontId="1" fillId="0" borderId="10" xfId="1" applyFill="1" applyBorder="1" applyAlignment="1">
      <alignment horizontal="center" vertical="top" textRotation="255"/>
    </xf>
    <xf numFmtId="176" fontId="6" fillId="0" borderId="18" xfId="1" applyNumberFormat="1" applyFont="1" applyFill="1" applyBorder="1" applyAlignment="1">
      <alignment vertical="top" textRotation="255" wrapText="1"/>
    </xf>
    <xf numFmtId="0" fontId="1" fillId="0" borderId="18" xfId="1" applyFill="1" applyBorder="1" applyAlignment="1">
      <alignment vertical="top" textRotation="255" wrapText="1"/>
    </xf>
    <xf numFmtId="0" fontId="1" fillId="0" borderId="4" xfId="1" applyFill="1" applyBorder="1" applyAlignment="1">
      <alignment vertical="top" textRotation="255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8" xfId="1" applyFont="1" applyFill="1" applyBorder="1" applyAlignment="1">
      <alignment vertical="top" textRotation="255" wrapText="1"/>
    </xf>
    <xf numFmtId="176" fontId="6" fillId="0" borderId="5" xfId="1" applyNumberFormat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top" wrapText="1"/>
    </xf>
    <xf numFmtId="0" fontId="1" fillId="0" borderId="8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5" xfId="1" applyNumberFormat="1" applyFont="1" applyFill="1" applyBorder="1" applyAlignment="1">
      <alignment horizontal="right" vertical="center" shrinkToFit="1"/>
    </xf>
    <xf numFmtId="176" fontId="6" fillId="0" borderId="17" xfId="1" applyNumberFormat="1" applyFont="1" applyFill="1" applyBorder="1" applyAlignment="1">
      <alignment horizontal="right" vertical="center" shrinkToFit="1"/>
    </xf>
    <xf numFmtId="177" fontId="6" fillId="0" borderId="36" xfId="1" applyNumberFormat="1" applyFont="1" applyFill="1" applyBorder="1" applyAlignment="1">
      <alignment horizontal="right" vertical="center" shrinkToFit="1"/>
    </xf>
    <xf numFmtId="177" fontId="6" fillId="0" borderId="21" xfId="1" applyNumberFormat="1" applyFont="1" applyFill="1" applyBorder="1" applyAlignment="1">
      <alignment horizontal="right" vertical="center" shrinkToFit="1"/>
    </xf>
    <xf numFmtId="178" fontId="6" fillId="0" borderId="37" xfId="1" applyNumberFormat="1" applyFont="1" applyFill="1" applyBorder="1" applyAlignment="1">
      <alignment horizontal="right" vertical="center" shrinkToFit="1"/>
    </xf>
    <xf numFmtId="178" fontId="6" fillId="0" borderId="31" xfId="1" applyNumberFormat="1" applyFont="1" applyFill="1" applyBorder="1" applyAlignment="1">
      <alignment horizontal="right" vertical="center" shrinkToFit="1"/>
    </xf>
    <xf numFmtId="0" fontId="1" fillId="0" borderId="8" xfId="1" applyFill="1" applyBorder="1" applyAlignment="1">
      <alignment horizontal="center" vertical="top" textRotation="255" wrapText="1"/>
    </xf>
    <xf numFmtId="0" fontId="1" fillId="0" borderId="13" xfId="1" applyFill="1" applyBorder="1" applyAlignment="1">
      <alignment horizontal="center" vertical="top" textRotation="255" wrapText="1"/>
    </xf>
    <xf numFmtId="179" fontId="7" fillId="0" borderId="1" xfId="1" applyNumberFormat="1" applyFont="1" applyFill="1" applyBorder="1" applyAlignment="1">
      <alignment horizontal="center" vertical="center" wrapText="1"/>
    </xf>
    <xf numFmtId="179" fontId="7" fillId="0" borderId="3" xfId="1" quotePrefix="1" applyNumberFormat="1" applyFont="1" applyFill="1" applyBorder="1" applyAlignment="1">
      <alignment horizontal="center" vertical="center" wrapText="1"/>
    </xf>
    <xf numFmtId="179" fontId="7" fillId="0" borderId="13" xfId="1" quotePrefix="1" applyNumberFormat="1" applyFont="1" applyFill="1" applyBorder="1" applyAlignment="1">
      <alignment horizontal="center" vertical="center" wrapText="1"/>
    </xf>
    <xf numFmtId="179" fontId="7" fillId="0" borderId="14" xfId="1" quotePrefix="1" applyNumberFormat="1" applyFont="1" applyFill="1" applyBorder="1" applyAlignment="1">
      <alignment horizontal="center" vertical="center" wrapText="1"/>
    </xf>
    <xf numFmtId="179" fontId="7" fillId="0" borderId="2" xfId="1" applyNumberFormat="1" applyFont="1" applyFill="1" applyBorder="1" applyAlignment="1">
      <alignment horizontal="center" vertical="center"/>
    </xf>
    <xf numFmtId="179" fontId="7" fillId="0" borderId="6" xfId="1" applyNumberFormat="1" applyFont="1" applyFill="1" applyBorder="1" applyAlignment="1">
      <alignment horizontal="center" vertical="center"/>
    </xf>
    <xf numFmtId="179" fontId="7" fillId="0" borderId="1" xfId="1" applyNumberFormat="1" applyFont="1" applyFill="1" applyBorder="1" applyAlignment="1">
      <alignment horizontal="center" vertical="center"/>
    </xf>
    <xf numFmtId="179" fontId="7" fillId="0" borderId="3" xfId="1" applyNumberFormat="1" applyFont="1" applyFill="1" applyBorder="1" applyAlignment="1">
      <alignment horizontal="center" vertical="center"/>
    </xf>
    <xf numFmtId="179" fontId="7" fillId="0" borderId="8" xfId="1" applyNumberFormat="1" applyFont="1" applyFill="1" applyBorder="1" applyAlignment="1">
      <alignment horizontal="center" vertical="center"/>
    </xf>
    <xf numFmtId="179" fontId="7" fillId="0" borderId="9" xfId="1" applyNumberFormat="1" applyFont="1" applyFill="1" applyBorder="1" applyAlignment="1">
      <alignment horizontal="center" vertical="center"/>
    </xf>
    <xf numFmtId="179" fontId="7" fillId="0" borderId="5" xfId="1" applyNumberFormat="1" applyFont="1" applyFill="1" applyBorder="1" applyAlignment="1">
      <alignment horizontal="center" vertical="center" wrapText="1"/>
    </xf>
    <xf numFmtId="179" fontId="7" fillId="0" borderId="7" xfId="1" applyNumberFormat="1" applyFont="1" applyFill="1" applyBorder="1" applyAlignment="1">
      <alignment horizontal="center" vertical="center" wrapText="1"/>
    </xf>
    <xf numFmtId="179" fontId="7" fillId="0" borderId="5" xfId="1" applyNumberFormat="1" applyFont="1" applyFill="1" applyBorder="1" applyAlignment="1">
      <alignment horizontal="center" vertical="center"/>
    </xf>
    <xf numFmtId="179" fontId="7" fillId="0" borderId="13" xfId="1" applyNumberFormat="1" applyFont="1" applyFill="1" applyBorder="1" applyAlignment="1">
      <alignment horizontal="center" vertical="center"/>
    </xf>
    <xf numFmtId="179" fontId="7" fillId="0" borderId="14" xfId="1" applyNumberFormat="1" applyFont="1" applyFill="1" applyBorder="1" applyAlignment="1">
      <alignment horizontal="center" vertical="center"/>
    </xf>
    <xf numFmtId="179" fontId="7" fillId="0" borderId="5" xfId="1" quotePrefix="1" applyNumberFormat="1" applyFont="1" applyFill="1" applyBorder="1" applyAlignment="1">
      <alignment horizontal="center" vertical="center"/>
    </xf>
  </cellXfs>
  <cellStyles count="3">
    <cellStyle name="標準" xfId="0" builtinId="0"/>
    <cellStyle name="標準 3" xfId="2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W266"/>
  <sheetViews>
    <sheetView tabSelected="1" view="pageBreakPreview" zoomScale="60" zoomScaleNormal="85" workbookViewId="0"/>
  </sheetViews>
  <sheetFormatPr defaultColWidth="8.875" defaultRowHeight="13.5" x14ac:dyDescent="0.15"/>
  <cols>
    <col min="1" max="1" width="3.625" style="15" customWidth="1"/>
    <col min="2" max="2" width="10" style="14" customWidth="1"/>
    <col min="3" max="3" width="17.5" style="15" customWidth="1"/>
    <col min="4" max="4" width="6.5" style="8" customWidth="1"/>
    <col min="5" max="5" width="6.5" style="16" customWidth="1"/>
    <col min="6" max="6" width="6.5" style="8" customWidth="1"/>
    <col min="7" max="7" width="6.5" style="16" customWidth="1"/>
    <col min="8" max="8" width="6.5" style="8" customWidth="1"/>
    <col min="9" max="9" width="6.5" style="16" customWidth="1"/>
    <col min="10" max="10" width="6.5" style="8" customWidth="1"/>
    <col min="11" max="11" width="6.5" style="16" customWidth="1"/>
    <col min="12" max="12" width="6.5" style="8" customWidth="1"/>
    <col min="13" max="13" width="6.5" style="16" customWidth="1"/>
    <col min="14" max="14" width="6.5" style="8" customWidth="1"/>
    <col min="15" max="15" width="6.5" style="16" customWidth="1"/>
    <col min="16" max="16" width="6.5" style="8" customWidth="1"/>
    <col min="17" max="19" width="6.5" style="16" customWidth="1"/>
    <col min="20" max="20" width="6.5" style="17" customWidth="1"/>
    <col min="21" max="21" width="6.5" style="8" customWidth="1"/>
    <col min="22" max="22" width="8" style="16" customWidth="1"/>
    <col min="23" max="23" width="6.5" style="8" customWidth="1"/>
    <col min="24" max="16384" width="8.875" style="15"/>
  </cols>
  <sheetData>
    <row r="1" spans="1:23" ht="17.25" x14ac:dyDescent="0.15">
      <c r="A1" s="1" t="s">
        <v>82</v>
      </c>
      <c r="B1" s="3"/>
      <c r="C1" s="4"/>
      <c r="D1" s="20"/>
      <c r="E1" s="13"/>
      <c r="F1" s="20"/>
      <c r="G1" s="13"/>
      <c r="H1" s="20"/>
      <c r="I1" s="13"/>
      <c r="J1" s="20"/>
      <c r="K1" s="13"/>
      <c r="L1" s="20"/>
      <c r="M1" s="13"/>
      <c r="N1" s="20"/>
      <c r="O1" s="13"/>
      <c r="P1" s="20"/>
      <c r="Q1" s="13"/>
      <c r="R1" s="13"/>
      <c r="S1" s="13"/>
      <c r="T1" s="51"/>
      <c r="U1" s="20"/>
      <c r="V1" s="13"/>
      <c r="W1" s="20"/>
    </row>
    <row r="2" spans="1:23" ht="17.25" x14ac:dyDescent="0.15">
      <c r="A2" s="1"/>
      <c r="B2" s="3"/>
      <c r="C2" s="4"/>
      <c r="D2" s="20"/>
      <c r="E2" s="13"/>
      <c r="F2" s="20"/>
      <c r="G2" s="13"/>
      <c r="H2" s="20"/>
      <c r="I2" s="13"/>
      <c r="J2" s="20"/>
      <c r="K2" s="13"/>
      <c r="L2" s="20"/>
      <c r="M2" s="13"/>
      <c r="N2" s="20"/>
      <c r="O2" s="13"/>
      <c r="P2" s="20"/>
      <c r="Q2" s="13"/>
      <c r="R2" s="13"/>
      <c r="S2" s="13"/>
      <c r="T2" s="51"/>
      <c r="U2" s="20"/>
      <c r="V2" s="13"/>
      <c r="W2" s="20"/>
    </row>
    <row r="3" spans="1:23" ht="17.25" customHeight="1" x14ac:dyDescent="0.15">
      <c r="A3" s="4"/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1" t="s">
        <v>45</v>
      </c>
    </row>
    <row r="4" spans="1:23" ht="15.75" customHeight="1" x14ac:dyDescent="0.15">
      <c r="A4" s="55"/>
      <c r="B4" s="56"/>
      <c r="C4" s="5" t="s">
        <v>46</v>
      </c>
      <c r="D4" s="121" t="s">
        <v>83</v>
      </c>
      <c r="E4" s="122"/>
      <c r="F4" s="125" t="s">
        <v>84</v>
      </c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2"/>
      <c r="V4" s="121" t="s">
        <v>85</v>
      </c>
      <c r="W4" s="122"/>
    </row>
    <row r="5" spans="1:23" s="18" customFormat="1" ht="34.5" customHeight="1" x14ac:dyDescent="0.15">
      <c r="A5" s="143" t="s">
        <v>0</v>
      </c>
      <c r="B5" s="144"/>
      <c r="C5" s="24" t="s">
        <v>86</v>
      </c>
      <c r="D5" s="123"/>
      <c r="E5" s="124"/>
      <c r="F5" s="126" t="s">
        <v>87</v>
      </c>
      <c r="G5" s="127"/>
      <c r="H5" s="126" t="s">
        <v>88</v>
      </c>
      <c r="I5" s="127"/>
      <c r="J5" s="126" t="s">
        <v>89</v>
      </c>
      <c r="K5" s="127"/>
      <c r="L5" s="126" t="s">
        <v>90</v>
      </c>
      <c r="M5" s="127"/>
      <c r="N5" s="126" t="s">
        <v>91</v>
      </c>
      <c r="O5" s="127"/>
      <c r="P5" s="126" t="s">
        <v>92</v>
      </c>
      <c r="Q5" s="127"/>
      <c r="R5" s="126" t="s">
        <v>93</v>
      </c>
      <c r="S5" s="127"/>
      <c r="T5" s="128" t="s">
        <v>94</v>
      </c>
      <c r="U5" s="129"/>
      <c r="V5" s="123"/>
      <c r="W5" s="124"/>
    </row>
    <row r="6" spans="1:23" s="19" customFormat="1" ht="25.5" customHeight="1" x14ac:dyDescent="0.15">
      <c r="A6" s="146" t="s">
        <v>95</v>
      </c>
      <c r="B6" s="130" t="s">
        <v>96</v>
      </c>
      <c r="C6" s="57" t="s">
        <v>97</v>
      </c>
      <c r="D6" s="25"/>
      <c r="E6" s="35"/>
      <c r="F6" s="25">
        <v>89.666666666666671</v>
      </c>
      <c r="G6" s="35">
        <v>40</v>
      </c>
      <c r="H6" s="25">
        <v>54</v>
      </c>
      <c r="I6" s="35">
        <v>28.571428571428573</v>
      </c>
      <c r="J6" s="25">
        <v>377.85915492957741</v>
      </c>
      <c r="K6" s="35">
        <v>33.333333333333321</v>
      </c>
      <c r="L6" s="25">
        <v>247.10256410256414</v>
      </c>
      <c r="M6" s="35">
        <v>41.071428571428584</v>
      </c>
      <c r="N6" s="25">
        <v>107.77215189873415</v>
      </c>
      <c r="O6" s="35">
        <v>28.124999999999996</v>
      </c>
      <c r="P6" s="25">
        <v>22.799999999999997</v>
      </c>
      <c r="Q6" s="35">
        <v>29.999999999999996</v>
      </c>
      <c r="R6" s="25">
        <v>7.5789473684210531</v>
      </c>
      <c r="S6" s="35">
        <v>37.500000000000007</v>
      </c>
      <c r="T6" s="25">
        <v>20.588235294117645</v>
      </c>
      <c r="U6" s="35">
        <v>51.851851851851841</v>
      </c>
      <c r="V6" s="25">
        <v>927.367720260081</v>
      </c>
      <c r="W6" s="35">
        <v>34.302595037636792</v>
      </c>
    </row>
    <row r="7" spans="1:23" s="19" customFormat="1" ht="25.5" customHeight="1" x14ac:dyDescent="0.15">
      <c r="A7" s="147"/>
      <c r="B7" s="145"/>
      <c r="C7" s="58" t="s">
        <v>98</v>
      </c>
      <c r="D7" s="26"/>
      <c r="E7" s="38"/>
      <c r="F7" s="26">
        <v>44.833333333333336</v>
      </c>
      <c r="G7" s="38">
        <v>20</v>
      </c>
      <c r="H7" s="26"/>
      <c r="I7" s="38"/>
      <c r="J7" s="26">
        <v>139.21126760563379</v>
      </c>
      <c r="K7" s="38">
        <v>12.280701754385962</v>
      </c>
      <c r="L7" s="26">
        <v>118.17948717948714</v>
      </c>
      <c r="M7" s="38">
        <v>19.642857142857139</v>
      </c>
      <c r="N7" s="26">
        <v>113.75949367088604</v>
      </c>
      <c r="O7" s="38">
        <v>29.687499999999996</v>
      </c>
      <c r="P7" s="26">
        <v>20.9</v>
      </c>
      <c r="Q7" s="38">
        <v>27.499999999999996</v>
      </c>
      <c r="R7" s="26">
        <v>6.3157894736842106</v>
      </c>
      <c r="S7" s="38">
        <v>31.250000000000004</v>
      </c>
      <c r="T7" s="26">
        <v>8.8235294117647065</v>
      </c>
      <c r="U7" s="38">
        <v>22.222222222222221</v>
      </c>
      <c r="V7" s="26">
        <v>452.02290067478924</v>
      </c>
      <c r="W7" s="38">
        <v>16.719967894975539</v>
      </c>
    </row>
    <row r="8" spans="1:23" s="19" customFormat="1" ht="25.5" customHeight="1" x14ac:dyDescent="0.15">
      <c r="A8" s="147"/>
      <c r="B8" s="145"/>
      <c r="C8" s="58" t="s">
        <v>99</v>
      </c>
      <c r="D8" s="26"/>
      <c r="E8" s="38"/>
      <c r="F8" s="26"/>
      <c r="G8" s="38"/>
      <c r="H8" s="26">
        <v>27</v>
      </c>
      <c r="I8" s="38">
        <v>14.285714285714286</v>
      </c>
      <c r="J8" s="26">
        <v>258.53521126760569</v>
      </c>
      <c r="K8" s="38">
        <v>22.807017543859651</v>
      </c>
      <c r="L8" s="26">
        <v>85.948717948717928</v>
      </c>
      <c r="M8" s="38">
        <v>14.285714285714285</v>
      </c>
      <c r="N8" s="26">
        <v>83.822784810126578</v>
      </c>
      <c r="O8" s="38">
        <v>21.875000000000004</v>
      </c>
      <c r="P8" s="26">
        <v>13.3</v>
      </c>
      <c r="Q8" s="38">
        <v>17.5</v>
      </c>
      <c r="R8" s="26">
        <v>6.3157894736842106</v>
      </c>
      <c r="S8" s="38">
        <v>31.250000000000004</v>
      </c>
      <c r="T8" s="26">
        <v>5.882352941176471</v>
      </c>
      <c r="U8" s="38">
        <v>14.814814814814815</v>
      </c>
      <c r="V8" s="26">
        <v>480.8048564413109</v>
      </c>
      <c r="W8" s="38">
        <v>17.784589567135189</v>
      </c>
    </row>
    <row r="9" spans="1:23" s="19" customFormat="1" ht="25.5" customHeight="1" x14ac:dyDescent="0.15">
      <c r="A9" s="147"/>
      <c r="B9" s="145"/>
      <c r="C9" s="58" t="s">
        <v>100</v>
      </c>
      <c r="D9" s="26"/>
      <c r="E9" s="38"/>
      <c r="F9" s="26">
        <v>44.833333333333336</v>
      </c>
      <c r="G9" s="38">
        <v>20</v>
      </c>
      <c r="H9" s="26">
        <v>27</v>
      </c>
      <c r="I9" s="38">
        <v>14.285714285714286</v>
      </c>
      <c r="J9" s="26">
        <v>338.08450704225351</v>
      </c>
      <c r="K9" s="38">
        <v>29.824561403508763</v>
      </c>
      <c r="L9" s="26">
        <v>128.92307692307688</v>
      </c>
      <c r="M9" s="38">
        <v>21.428571428571423</v>
      </c>
      <c r="N9" s="26">
        <v>65.860759493670898</v>
      </c>
      <c r="O9" s="38">
        <v>17.187500000000007</v>
      </c>
      <c r="P9" s="26">
        <v>19</v>
      </c>
      <c r="Q9" s="38">
        <v>25</v>
      </c>
      <c r="R9" s="26"/>
      <c r="S9" s="38"/>
      <c r="T9" s="26">
        <v>4.4117647058823533</v>
      </c>
      <c r="U9" s="38">
        <v>11.111111111111111</v>
      </c>
      <c r="V9" s="26">
        <v>628.11344149821696</v>
      </c>
      <c r="W9" s="38">
        <v>23.233417069301414</v>
      </c>
    </row>
    <row r="10" spans="1:23" s="19" customFormat="1" ht="25.5" customHeight="1" x14ac:dyDescent="0.15">
      <c r="A10" s="147"/>
      <c r="B10" s="145"/>
      <c r="C10" s="58" t="s">
        <v>101</v>
      </c>
      <c r="D10" s="26">
        <v>36</v>
      </c>
      <c r="E10" s="38">
        <v>100</v>
      </c>
      <c r="F10" s="26">
        <v>44.833333333333336</v>
      </c>
      <c r="G10" s="38">
        <v>20</v>
      </c>
      <c r="H10" s="26">
        <v>54</v>
      </c>
      <c r="I10" s="38">
        <v>28.571428571428573</v>
      </c>
      <c r="J10" s="26">
        <v>19.887323943661972</v>
      </c>
      <c r="K10" s="38">
        <v>1.7543859649122804</v>
      </c>
      <c r="L10" s="26">
        <v>10.743589743589743</v>
      </c>
      <c r="M10" s="38">
        <v>1.785714285714286</v>
      </c>
      <c r="N10" s="26">
        <v>11.974683544303797</v>
      </c>
      <c r="O10" s="38">
        <v>3.1250000000000004</v>
      </c>
      <c r="P10" s="26"/>
      <c r="Q10" s="38"/>
      <c r="R10" s="26"/>
      <c r="S10" s="38"/>
      <c r="T10" s="26"/>
      <c r="U10" s="38"/>
      <c r="V10" s="26">
        <v>177.43893056488886</v>
      </c>
      <c r="W10" s="38">
        <v>6.5633250393616676</v>
      </c>
    </row>
    <row r="11" spans="1:23" s="19" customFormat="1" ht="25.5" customHeight="1" x14ac:dyDescent="0.15">
      <c r="A11" s="147"/>
      <c r="B11" s="145"/>
      <c r="C11" s="59" t="s">
        <v>102</v>
      </c>
      <c r="D11" s="27"/>
      <c r="E11" s="41"/>
      <c r="F11" s="27"/>
      <c r="G11" s="41"/>
      <c r="H11" s="27">
        <v>27</v>
      </c>
      <c r="I11" s="41">
        <v>14.285714285714286</v>
      </c>
      <c r="J11" s="27"/>
      <c r="K11" s="41"/>
      <c r="L11" s="27">
        <v>10.743589743589743</v>
      </c>
      <c r="M11" s="41">
        <v>1.785714285714286</v>
      </c>
      <c r="N11" s="27"/>
      <c r="O11" s="41"/>
      <c r="P11" s="27"/>
      <c r="Q11" s="41"/>
      <c r="R11" s="27"/>
      <c r="S11" s="41"/>
      <c r="T11" s="27"/>
      <c r="U11" s="41"/>
      <c r="V11" s="27">
        <v>37.743589743589745</v>
      </c>
      <c r="W11" s="41">
        <v>1.3961053915893902</v>
      </c>
    </row>
    <row r="12" spans="1:23" s="19" customFormat="1" ht="25.5" customHeight="1" x14ac:dyDescent="0.15">
      <c r="A12" s="148"/>
      <c r="B12" s="45"/>
      <c r="C12" s="6" t="s">
        <v>47</v>
      </c>
      <c r="D12" s="28">
        <v>36</v>
      </c>
      <c r="E12" s="44">
        <v>100</v>
      </c>
      <c r="F12" s="28">
        <v>224.16666666666669</v>
      </c>
      <c r="G12" s="44">
        <v>100</v>
      </c>
      <c r="H12" s="28">
        <v>189</v>
      </c>
      <c r="I12" s="44">
        <v>100</v>
      </c>
      <c r="J12" s="28">
        <v>1133.5774647887326</v>
      </c>
      <c r="K12" s="44">
        <v>100</v>
      </c>
      <c r="L12" s="28">
        <v>601.64102564102552</v>
      </c>
      <c r="M12" s="44">
        <v>100</v>
      </c>
      <c r="N12" s="28">
        <v>383.18987341772146</v>
      </c>
      <c r="O12" s="44">
        <v>100</v>
      </c>
      <c r="P12" s="28">
        <v>76</v>
      </c>
      <c r="Q12" s="44">
        <v>100</v>
      </c>
      <c r="R12" s="28">
        <v>20.210526315789473</v>
      </c>
      <c r="S12" s="44">
        <v>100</v>
      </c>
      <c r="T12" s="28">
        <v>39.705882352941181</v>
      </c>
      <c r="U12" s="44">
        <v>100</v>
      </c>
      <c r="V12" s="28">
        <v>2703.491439182877</v>
      </c>
      <c r="W12" s="44">
        <v>100</v>
      </c>
    </row>
    <row r="13" spans="1:23" s="19" customFormat="1" ht="25.5" customHeight="1" x14ac:dyDescent="0.15">
      <c r="A13" s="140" t="s">
        <v>48</v>
      </c>
      <c r="B13" s="130" t="s">
        <v>49</v>
      </c>
      <c r="C13" s="57" t="s">
        <v>97</v>
      </c>
      <c r="D13" s="25">
        <v>90.785714285714292</v>
      </c>
      <c r="E13" s="35">
        <v>11.111111111111111</v>
      </c>
      <c r="F13" s="25">
        <v>972.20689655172418</v>
      </c>
      <c r="G13" s="35">
        <v>29.26829268292683</v>
      </c>
      <c r="H13" s="25">
        <v>905.60000000000014</v>
      </c>
      <c r="I13" s="35">
        <v>24.137931034482758</v>
      </c>
      <c r="J13" s="25">
        <v>3006.7596899224786</v>
      </c>
      <c r="K13" s="35">
        <v>36.170212765957437</v>
      </c>
      <c r="L13" s="25">
        <v>691.90243902439033</v>
      </c>
      <c r="M13" s="35">
        <v>24.000000000000004</v>
      </c>
      <c r="N13" s="25">
        <v>320.97916666666669</v>
      </c>
      <c r="O13" s="35">
        <v>37.349397590361448</v>
      </c>
      <c r="P13" s="25">
        <v>22.695652173913039</v>
      </c>
      <c r="Q13" s="35">
        <v>28.571428571428577</v>
      </c>
      <c r="R13" s="25">
        <v>4.3636363636363633</v>
      </c>
      <c r="S13" s="35">
        <v>40.000000000000007</v>
      </c>
      <c r="T13" s="25">
        <v>5.333333333333333</v>
      </c>
      <c r="U13" s="35">
        <v>33.333333333333336</v>
      </c>
      <c r="V13" s="25">
        <v>6020.6265283218563</v>
      </c>
      <c r="W13" s="35">
        <v>30.025033788560254</v>
      </c>
    </row>
    <row r="14" spans="1:23" s="19" customFormat="1" ht="25.5" customHeight="1" x14ac:dyDescent="0.15">
      <c r="A14" s="133"/>
      <c r="B14" s="145"/>
      <c r="C14" s="58" t="s">
        <v>98</v>
      </c>
      <c r="D14" s="26">
        <v>272.35714285714289</v>
      </c>
      <c r="E14" s="38">
        <v>33.333333333333336</v>
      </c>
      <c r="F14" s="26">
        <v>1053.2241379310344</v>
      </c>
      <c r="G14" s="38">
        <v>31.707317073170728</v>
      </c>
      <c r="H14" s="26">
        <v>646.85714285714289</v>
      </c>
      <c r="I14" s="38">
        <v>17.241379310344826</v>
      </c>
      <c r="J14" s="26">
        <v>1680.2480620155031</v>
      </c>
      <c r="K14" s="38">
        <v>20.212765957446809</v>
      </c>
      <c r="L14" s="26">
        <v>634.2439024390244</v>
      </c>
      <c r="M14" s="38">
        <v>22</v>
      </c>
      <c r="N14" s="26">
        <v>238.14583333333326</v>
      </c>
      <c r="O14" s="38">
        <v>27.710843373493969</v>
      </c>
      <c r="P14" s="26">
        <v>18.913043478260867</v>
      </c>
      <c r="Q14" s="38">
        <v>23.809523809523814</v>
      </c>
      <c r="R14" s="26">
        <v>5.4545454545454541</v>
      </c>
      <c r="S14" s="38">
        <v>50.000000000000007</v>
      </c>
      <c r="T14" s="26">
        <v>8</v>
      </c>
      <c r="U14" s="38">
        <v>50.000000000000007</v>
      </c>
      <c r="V14" s="26">
        <v>4557.4438103659868</v>
      </c>
      <c r="W14" s="38">
        <v>22.728100431408848</v>
      </c>
    </row>
    <row r="15" spans="1:23" s="19" customFormat="1" ht="25.5" customHeight="1" x14ac:dyDescent="0.15">
      <c r="A15" s="133"/>
      <c r="B15" s="145"/>
      <c r="C15" s="58" t="s">
        <v>99</v>
      </c>
      <c r="D15" s="26"/>
      <c r="E15" s="38"/>
      <c r="F15" s="26">
        <v>243.05172413793105</v>
      </c>
      <c r="G15" s="38">
        <v>7.3170731707317076</v>
      </c>
      <c r="H15" s="26">
        <v>905.60000000000014</v>
      </c>
      <c r="I15" s="38">
        <v>24.137931034482758</v>
      </c>
      <c r="J15" s="26">
        <v>1680.2480620155031</v>
      </c>
      <c r="K15" s="38">
        <v>20.212765957446809</v>
      </c>
      <c r="L15" s="26">
        <v>893.70731707317111</v>
      </c>
      <c r="M15" s="38">
        <v>31.000000000000014</v>
      </c>
      <c r="N15" s="26">
        <v>196.72916666666663</v>
      </c>
      <c r="O15" s="38">
        <v>22.891566265060238</v>
      </c>
      <c r="P15" s="26">
        <v>22.695652173913039</v>
      </c>
      <c r="Q15" s="38">
        <v>28.571428571428577</v>
      </c>
      <c r="R15" s="26">
        <v>1.0909090909090908</v>
      </c>
      <c r="S15" s="38">
        <v>10.000000000000002</v>
      </c>
      <c r="T15" s="26">
        <v>2.6666666666666665</v>
      </c>
      <c r="U15" s="38">
        <v>16.666666666666668</v>
      </c>
      <c r="V15" s="26">
        <v>3945.7894978247605</v>
      </c>
      <c r="W15" s="38">
        <v>19.677763175879427</v>
      </c>
    </row>
    <row r="16" spans="1:23" s="19" customFormat="1" ht="25.5" customHeight="1" x14ac:dyDescent="0.15">
      <c r="A16" s="133"/>
      <c r="B16" s="145"/>
      <c r="C16" s="58" t="s">
        <v>100</v>
      </c>
      <c r="D16" s="26">
        <v>181.57142857142858</v>
      </c>
      <c r="E16" s="38">
        <v>22.222222222222221</v>
      </c>
      <c r="F16" s="26">
        <v>810.17241379310349</v>
      </c>
      <c r="G16" s="38">
        <v>24.390243902439025</v>
      </c>
      <c r="H16" s="26">
        <v>1293.714285714286</v>
      </c>
      <c r="I16" s="38">
        <v>34.482758620689658</v>
      </c>
      <c r="J16" s="26">
        <v>1238.0775193798447</v>
      </c>
      <c r="K16" s="38">
        <v>14.893617021276599</v>
      </c>
      <c r="L16" s="26">
        <v>547.75609756097549</v>
      </c>
      <c r="M16" s="38">
        <v>18.999999999999996</v>
      </c>
      <c r="N16" s="26">
        <v>103.54166666666667</v>
      </c>
      <c r="O16" s="38">
        <v>12.04819277108434</v>
      </c>
      <c r="P16" s="26">
        <v>15.130434782608695</v>
      </c>
      <c r="Q16" s="38">
        <v>19.047619047619055</v>
      </c>
      <c r="R16" s="26"/>
      <c r="S16" s="38"/>
      <c r="T16" s="26"/>
      <c r="U16" s="38"/>
      <c r="V16" s="26">
        <v>4189.9638464689133</v>
      </c>
      <c r="W16" s="38">
        <v>20.895467518417988</v>
      </c>
    </row>
    <row r="17" spans="1:23" s="19" customFormat="1" ht="25.5" customHeight="1" x14ac:dyDescent="0.15">
      <c r="A17" s="133"/>
      <c r="B17" s="145"/>
      <c r="C17" s="58" t="s">
        <v>101</v>
      </c>
      <c r="D17" s="26">
        <v>181.57142857142858</v>
      </c>
      <c r="E17" s="38">
        <v>22.222222222222221</v>
      </c>
      <c r="F17" s="26">
        <v>162.0344827586207</v>
      </c>
      <c r="G17" s="38">
        <v>4.8780487804878048</v>
      </c>
      <c r="H17" s="26"/>
      <c r="I17" s="38"/>
      <c r="J17" s="26">
        <v>176.86821705426357</v>
      </c>
      <c r="K17" s="38">
        <v>2.127659574468086</v>
      </c>
      <c r="L17" s="26">
        <v>57.658536585365852</v>
      </c>
      <c r="M17" s="38">
        <v>1.9999999999999998</v>
      </c>
      <c r="N17" s="26"/>
      <c r="O17" s="38"/>
      <c r="P17" s="26"/>
      <c r="Q17" s="38"/>
      <c r="R17" s="26"/>
      <c r="S17" s="38"/>
      <c r="T17" s="26"/>
      <c r="U17" s="38"/>
      <c r="V17" s="26">
        <v>578.13266496967867</v>
      </c>
      <c r="W17" s="38">
        <v>2.8831638565070321</v>
      </c>
    </row>
    <row r="18" spans="1:23" s="19" customFormat="1" ht="25.5" customHeight="1" x14ac:dyDescent="0.15">
      <c r="A18" s="133"/>
      <c r="B18" s="145"/>
      <c r="C18" s="59" t="s">
        <v>102</v>
      </c>
      <c r="D18" s="27">
        <v>90.785714285714292</v>
      </c>
      <c r="E18" s="41">
        <v>11.111111111111111</v>
      </c>
      <c r="F18" s="27">
        <v>81.017241379310349</v>
      </c>
      <c r="G18" s="41">
        <v>2.4390243902439024</v>
      </c>
      <c r="H18" s="27"/>
      <c r="I18" s="41"/>
      <c r="J18" s="27">
        <v>530.60465116279067</v>
      </c>
      <c r="K18" s="41">
        <v>6.3829787234042579</v>
      </c>
      <c r="L18" s="27">
        <v>57.658536585365852</v>
      </c>
      <c r="M18" s="41">
        <v>1.9999999999999998</v>
      </c>
      <c r="N18" s="27"/>
      <c r="O18" s="41"/>
      <c r="P18" s="27"/>
      <c r="Q18" s="41"/>
      <c r="R18" s="27"/>
      <c r="S18" s="41"/>
      <c r="T18" s="27"/>
      <c r="U18" s="41"/>
      <c r="V18" s="27">
        <v>760.06614341318107</v>
      </c>
      <c r="W18" s="41">
        <v>3.7904712292264371</v>
      </c>
    </row>
    <row r="19" spans="1:23" s="19" customFormat="1" ht="25.5" customHeight="1" x14ac:dyDescent="0.15">
      <c r="A19" s="133"/>
      <c r="B19" s="45"/>
      <c r="C19" s="60" t="s">
        <v>47</v>
      </c>
      <c r="D19" s="28">
        <v>817.07142857142867</v>
      </c>
      <c r="E19" s="44">
        <v>100</v>
      </c>
      <c r="F19" s="28">
        <v>3321.7068965517242</v>
      </c>
      <c r="G19" s="44">
        <v>100</v>
      </c>
      <c r="H19" s="28">
        <v>3751.7714285714292</v>
      </c>
      <c r="I19" s="44">
        <v>100</v>
      </c>
      <c r="J19" s="28">
        <v>8312.8062015503838</v>
      </c>
      <c r="K19" s="44">
        <v>100</v>
      </c>
      <c r="L19" s="28">
        <v>2882.9268292682927</v>
      </c>
      <c r="M19" s="44">
        <v>100</v>
      </c>
      <c r="N19" s="28">
        <v>859.39583333333326</v>
      </c>
      <c r="O19" s="44">
        <v>100</v>
      </c>
      <c r="P19" s="28">
        <v>79.434782608695627</v>
      </c>
      <c r="Q19" s="44">
        <v>100</v>
      </c>
      <c r="R19" s="28">
        <v>10.909090909090907</v>
      </c>
      <c r="S19" s="44">
        <v>100</v>
      </c>
      <c r="T19" s="28">
        <v>15.999999999999998</v>
      </c>
      <c r="U19" s="44">
        <v>100</v>
      </c>
      <c r="V19" s="28">
        <v>20052.02249136438</v>
      </c>
      <c r="W19" s="44">
        <v>100</v>
      </c>
    </row>
    <row r="20" spans="1:23" s="19" customFormat="1" ht="25.5" customHeight="1" x14ac:dyDescent="0.15">
      <c r="A20" s="61"/>
      <c r="B20" s="130" t="s">
        <v>2</v>
      </c>
      <c r="C20" s="57" t="s">
        <v>97</v>
      </c>
      <c r="D20" s="25">
        <v>6.8888888888888893</v>
      </c>
      <c r="E20" s="35">
        <v>14.285714285714285</v>
      </c>
      <c r="F20" s="25">
        <v>64.333333333333329</v>
      </c>
      <c r="G20" s="35">
        <v>9.0909090909090899</v>
      </c>
      <c r="H20" s="25">
        <v>132.5</v>
      </c>
      <c r="I20" s="35">
        <v>27.27272727272727</v>
      </c>
      <c r="J20" s="25">
        <v>243.62264150943392</v>
      </c>
      <c r="K20" s="35">
        <v>24</v>
      </c>
      <c r="L20" s="25">
        <v>100.52777777777776</v>
      </c>
      <c r="M20" s="35">
        <v>33.333333333333336</v>
      </c>
      <c r="N20" s="25">
        <v>17.407407407407408</v>
      </c>
      <c r="O20" s="35">
        <v>20.833333333333336</v>
      </c>
      <c r="P20" s="25"/>
      <c r="Q20" s="35"/>
      <c r="R20" s="25">
        <v>2.6666666666666665</v>
      </c>
      <c r="S20" s="35">
        <v>66.666666666666657</v>
      </c>
      <c r="T20" s="25"/>
      <c r="U20" s="35"/>
      <c r="V20" s="25">
        <v>567.94671558350785</v>
      </c>
      <c r="W20" s="35">
        <v>21.343713793738932</v>
      </c>
    </row>
    <row r="21" spans="1:23" s="19" customFormat="1" ht="25.5" customHeight="1" x14ac:dyDescent="0.15">
      <c r="A21" s="61"/>
      <c r="B21" s="145"/>
      <c r="C21" s="58" t="s">
        <v>98</v>
      </c>
      <c r="D21" s="26">
        <v>13.777777777777779</v>
      </c>
      <c r="E21" s="38">
        <v>28.571428571428569</v>
      </c>
      <c r="F21" s="26">
        <v>192.99999999999997</v>
      </c>
      <c r="G21" s="38">
        <v>27.27272727272727</v>
      </c>
      <c r="H21" s="26">
        <v>154.58333333333334</v>
      </c>
      <c r="I21" s="38">
        <v>31.818181818181817</v>
      </c>
      <c r="J21" s="26">
        <v>162.41509433962264</v>
      </c>
      <c r="K21" s="38">
        <v>16.000000000000004</v>
      </c>
      <c r="L21" s="26">
        <v>41.124999999999993</v>
      </c>
      <c r="M21" s="38">
        <v>13.636363636363637</v>
      </c>
      <c r="N21" s="26">
        <v>17.407407407407408</v>
      </c>
      <c r="O21" s="38">
        <v>20.833333333333336</v>
      </c>
      <c r="P21" s="26"/>
      <c r="Q21" s="38"/>
      <c r="R21" s="26">
        <v>1.3333333333333333</v>
      </c>
      <c r="S21" s="38">
        <v>33.333333333333329</v>
      </c>
      <c r="T21" s="26"/>
      <c r="U21" s="38"/>
      <c r="V21" s="26">
        <v>583.64194619147452</v>
      </c>
      <c r="W21" s="38">
        <v>21.933548193395591</v>
      </c>
    </row>
    <row r="22" spans="1:23" s="19" customFormat="1" ht="25.5" customHeight="1" x14ac:dyDescent="0.15">
      <c r="A22" s="61"/>
      <c r="B22" s="145"/>
      <c r="C22" s="58" t="s">
        <v>99</v>
      </c>
      <c r="D22" s="26">
        <v>6.8888888888888893</v>
      </c>
      <c r="E22" s="38">
        <v>14.285714285714285</v>
      </c>
      <c r="F22" s="26">
        <v>96.5</v>
      </c>
      <c r="G22" s="38">
        <v>13.636363636363637</v>
      </c>
      <c r="H22" s="26">
        <v>88.333333333333329</v>
      </c>
      <c r="I22" s="38">
        <v>18.18181818181818</v>
      </c>
      <c r="J22" s="26">
        <v>284.22641509433959</v>
      </c>
      <c r="K22" s="38">
        <v>28.000000000000004</v>
      </c>
      <c r="L22" s="26">
        <v>63.972222222222207</v>
      </c>
      <c r="M22" s="38">
        <v>21.212121212121211</v>
      </c>
      <c r="N22" s="26">
        <v>17.407407407407408</v>
      </c>
      <c r="O22" s="38">
        <v>20.833333333333336</v>
      </c>
      <c r="P22" s="26">
        <v>10</v>
      </c>
      <c r="Q22" s="38">
        <v>66.666666666666671</v>
      </c>
      <c r="R22" s="26"/>
      <c r="S22" s="38"/>
      <c r="T22" s="26"/>
      <c r="U22" s="38"/>
      <c r="V22" s="26">
        <v>567.32826694619143</v>
      </c>
      <c r="W22" s="38">
        <v>21.320472193164751</v>
      </c>
    </row>
    <row r="23" spans="1:23" s="19" customFormat="1" ht="25.5" customHeight="1" x14ac:dyDescent="0.15">
      <c r="A23" s="61"/>
      <c r="B23" s="145"/>
      <c r="C23" s="58" t="s">
        <v>100</v>
      </c>
      <c r="D23" s="26">
        <v>13.777777777777779</v>
      </c>
      <c r="E23" s="38">
        <v>28.571428571428569</v>
      </c>
      <c r="F23" s="26">
        <v>160.83333333333331</v>
      </c>
      <c r="G23" s="38">
        <v>22.727272727272727</v>
      </c>
      <c r="H23" s="26">
        <v>110.41666666666666</v>
      </c>
      <c r="I23" s="38">
        <v>22.727272727272723</v>
      </c>
      <c r="J23" s="26">
        <v>263.92452830188677</v>
      </c>
      <c r="K23" s="38">
        <v>26.000000000000004</v>
      </c>
      <c r="L23" s="26">
        <v>77.680555555555543</v>
      </c>
      <c r="M23" s="38">
        <v>25.757575757575761</v>
      </c>
      <c r="N23" s="26">
        <v>31.333333333333332</v>
      </c>
      <c r="O23" s="38">
        <v>37.5</v>
      </c>
      <c r="P23" s="26">
        <v>2.5</v>
      </c>
      <c r="Q23" s="38">
        <v>16.666666666666668</v>
      </c>
      <c r="R23" s="26"/>
      <c r="S23" s="38"/>
      <c r="T23" s="26"/>
      <c r="U23" s="38"/>
      <c r="V23" s="26">
        <v>660.4661949685534</v>
      </c>
      <c r="W23" s="38">
        <v>24.820640826077391</v>
      </c>
    </row>
    <row r="24" spans="1:23" s="19" customFormat="1" ht="25.5" customHeight="1" x14ac:dyDescent="0.15">
      <c r="A24" s="61"/>
      <c r="B24" s="145"/>
      <c r="C24" s="58" t="s">
        <v>101</v>
      </c>
      <c r="D24" s="26"/>
      <c r="E24" s="38"/>
      <c r="F24" s="26">
        <v>96.5</v>
      </c>
      <c r="G24" s="38">
        <v>13.636363636363637</v>
      </c>
      <c r="H24" s="26"/>
      <c r="I24" s="38"/>
      <c r="J24" s="26"/>
      <c r="K24" s="38"/>
      <c r="L24" s="26">
        <v>13.708333333333334</v>
      </c>
      <c r="M24" s="38">
        <v>4.5454545454545467</v>
      </c>
      <c r="N24" s="26"/>
      <c r="O24" s="38"/>
      <c r="P24" s="26">
        <v>2.5</v>
      </c>
      <c r="Q24" s="38">
        <v>16.666666666666668</v>
      </c>
      <c r="R24" s="26"/>
      <c r="S24" s="38"/>
      <c r="T24" s="26"/>
      <c r="U24" s="38"/>
      <c r="V24" s="26">
        <v>112.70833333333333</v>
      </c>
      <c r="W24" s="38">
        <v>4.2356339826077978</v>
      </c>
    </row>
    <row r="25" spans="1:23" s="19" customFormat="1" ht="25.5" customHeight="1" x14ac:dyDescent="0.15">
      <c r="A25" s="61"/>
      <c r="B25" s="145"/>
      <c r="C25" s="59" t="s">
        <v>102</v>
      </c>
      <c r="D25" s="27">
        <v>6.8888888888888893</v>
      </c>
      <c r="E25" s="41">
        <v>14.285714285714285</v>
      </c>
      <c r="F25" s="27">
        <v>96.5</v>
      </c>
      <c r="G25" s="41">
        <v>13.636363636363637</v>
      </c>
      <c r="H25" s="27"/>
      <c r="I25" s="41"/>
      <c r="J25" s="27">
        <v>60.905660377358487</v>
      </c>
      <c r="K25" s="41">
        <v>6.0000000000000009</v>
      </c>
      <c r="L25" s="27">
        <v>4.5694444444444446</v>
      </c>
      <c r="M25" s="41">
        <v>1.5151515151515156</v>
      </c>
      <c r="N25" s="27"/>
      <c r="O25" s="41"/>
      <c r="P25" s="27"/>
      <c r="Q25" s="41"/>
      <c r="R25" s="27"/>
      <c r="S25" s="41"/>
      <c r="T25" s="27"/>
      <c r="U25" s="41"/>
      <c r="V25" s="27">
        <v>168.86399371069183</v>
      </c>
      <c r="W25" s="41">
        <v>6.345991011015534</v>
      </c>
    </row>
    <row r="26" spans="1:23" s="19" customFormat="1" ht="25.5" customHeight="1" x14ac:dyDescent="0.15">
      <c r="A26" s="7"/>
      <c r="B26" s="45"/>
      <c r="C26" s="60" t="s">
        <v>47</v>
      </c>
      <c r="D26" s="28">
        <v>48.222222222222229</v>
      </c>
      <c r="E26" s="44">
        <v>100</v>
      </c>
      <c r="F26" s="28">
        <v>707.66666666666663</v>
      </c>
      <c r="G26" s="44">
        <v>100</v>
      </c>
      <c r="H26" s="28">
        <v>485.83333333333337</v>
      </c>
      <c r="I26" s="44">
        <v>100</v>
      </c>
      <c r="J26" s="28">
        <v>1015.0943396226413</v>
      </c>
      <c r="K26" s="44">
        <v>100</v>
      </c>
      <c r="L26" s="28">
        <v>301.58333333333326</v>
      </c>
      <c r="M26" s="44">
        <v>100</v>
      </c>
      <c r="N26" s="28">
        <v>83.555555555555557</v>
      </c>
      <c r="O26" s="44">
        <v>100</v>
      </c>
      <c r="P26" s="28">
        <v>15</v>
      </c>
      <c r="Q26" s="44">
        <v>100</v>
      </c>
      <c r="R26" s="28">
        <v>4</v>
      </c>
      <c r="S26" s="44">
        <v>100</v>
      </c>
      <c r="T26" s="28"/>
      <c r="U26" s="44"/>
      <c r="V26" s="28">
        <v>2660.9554507337525</v>
      </c>
      <c r="W26" s="44">
        <v>100</v>
      </c>
    </row>
    <row r="27" spans="1:23" s="19" customFormat="1" ht="25.5" customHeight="1" x14ac:dyDescent="0.15">
      <c r="A27" s="61"/>
      <c r="B27" s="130" t="s">
        <v>3</v>
      </c>
      <c r="C27" s="57" t="s">
        <v>97</v>
      </c>
      <c r="D27" s="25"/>
      <c r="E27" s="35"/>
      <c r="F27" s="25"/>
      <c r="G27" s="35"/>
      <c r="H27" s="25"/>
      <c r="I27" s="35"/>
      <c r="J27" s="25"/>
      <c r="K27" s="35"/>
      <c r="L27" s="25"/>
      <c r="M27" s="35"/>
      <c r="N27" s="25">
        <v>4.5</v>
      </c>
      <c r="O27" s="35">
        <v>50</v>
      </c>
      <c r="P27" s="25"/>
      <c r="Q27" s="35"/>
      <c r="R27" s="25"/>
      <c r="S27" s="35"/>
      <c r="T27" s="25"/>
      <c r="U27" s="35"/>
      <c r="V27" s="25">
        <v>4.5</v>
      </c>
      <c r="W27" s="35">
        <v>4.1284403669724767</v>
      </c>
    </row>
    <row r="28" spans="1:23" s="19" customFormat="1" ht="25.5" customHeight="1" x14ac:dyDescent="0.15">
      <c r="A28" s="61"/>
      <c r="B28" s="145"/>
      <c r="C28" s="58" t="s">
        <v>98</v>
      </c>
      <c r="D28" s="26"/>
      <c r="E28" s="38"/>
      <c r="F28" s="26"/>
      <c r="G28" s="38"/>
      <c r="H28" s="26"/>
      <c r="I28" s="38"/>
      <c r="J28" s="26"/>
      <c r="K28" s="38"/>
      <c r="L28" s="26">
        <v>15.333333333333334</v>
      </c>
      <c r="M28" s="38">
        <v>66.666666666666671</v>
      </c>
      <c r="N28" s="26"/>
      <c r="O28" s="38"/>
      <c r="P28" s="26"/>
      <c r="Q28" s="38"/>
      <c r="R28" s="26"/>
      <c r="S28" s="38"/>
      <c r="T28" s="26"/>
      <c r="U28" s="38"/>
      <c r="V28" s="26">
        <v>15.333333333333334</v>
      </c>
      <c r="W28" s="38">
        <v>14.067278287461773</v>
      </c>
    </row>
    <row r="29" spans="1:23" s="19" customFormat="1" ht="25.5" customHeight="1" x14ac:dyDescent="0.15">
      <c r="A29" s="61"/>
      <c r="B29" s="145"/>
      <c r="C29" s="58" t="s">
        <v>99</v>
      </c>
      <c r="D29" s="26"/>
      <c r="E29" s="38"/>
      <c r="F29" s="26"/>
      <c r="G29" s="38"/>
      <c r="H29" s="26"/>
      <c r="I29" s="38"/>
      <c r="J29" s="26"/>
      <c r="K29" s="38"/>
      <c r="L29" s="26">
        <v>7.666666666666667</v>
      </c>
      <c r="M29" s="38">
        <v>33.333333333333336</v>
      </c>
      <c r="N29" s="26">
        <v>4.5</v>
      </c>
      <c r="O29" s="38">
        <v>50</v>
      </c>
      <c r="P29" s="26"/>
      <c r="Q29" s="38"/>
      <c r="R29" s="26"/>
      <c r="S29" s="38"/>
      <c r="T29" s="26"/>
      <c r="U29" s="38"/>
      <c r="V29" s="26">
        <v>12.166666666666668</v>
      </c>
      <c r="W29" s="38">
        <v>11.162079510703364</v>
      </c>
    </row>
    <row r="30" spans="1:23" s="19" customFormat="1" ht="25.5" customHeight="1" x14ac:dyDescent="0.15">
      <c r="A30" s="61"/>
      <c r="B30" s="145"/>
      <c r="C30" s="58" t="s">
        <v>100</v>
      </c>
      <c r="D30" s="26"/>
      <c r="E30" s="38"/>
      <c r="F30" s="26"/>
      <c r="G30" s="38"/>
      <c r="H30" s="26"/>
      <c r="I30" s="38"/>
      <c r="J30" s="26"/>
      <c r="K30" s="38"/>
      <c r="L30" s="26"/>
      <c r="M30" s="38"/>
      <c r="N30" s="26"/>
      <c r="O30" s="38"/>
      <c r="P30" s="26"/>
      <c r="Q30" s="38"/>
      <c r="R30" s="26"/>
      <c r="S30" s="38"/>
      <c r="T30" s="26"/>
      <c r="U30" s="38"/>
      <c r="V30" s="26"/>
      <c r="W30" s="38"/>
    </row>
    <row r="31" spans="1:23" s="19" customFormat="1" ht="25.5" customHeight="1" x14ac:dyDescent="0.15">
      <c r="A31" s="61"/>
      <c r="B31" s="145"/>
      <c r="C31" s="58" t="s">
        <v>101</v>
      </c>
      <c r="D31" s="26"/>
      <c r="E31" s="38"/>
      <c r="F31" s="26">
        <v>77</v>
      </c>
      <c r="G31" s="38">
        <v>100</v>
      </c>
      <c r="H31" s="26"/>
      <c r="I31" s="38"/>
      <c r="J31" s="26"/>
      <c r="K31" s="38"/>
      <c r="L31" s="26"/>
      <c r="M31" s="38"/>
      <c r="N31" s="26"/>
      <c r="O31" s="38"/>
      <c r="P31" s="26"/>
      <c r="Q31" s="38"/>
      <c r="R31" s="26"/>
      <c r="S31" s="38"/>
      <c r="T31" s="26"/>
      <c r="U31" s="38"/>
      <c r="V31" s="26">
        <v>77</v>
      </c>
      <c r="W31" s="38">
        <v>70.642201834862391</v>
      </c>
    </row>
    <row r="32" spans="1:23" s="19" customFormat="1" ht="25.5" customHeight="1" x14ac:dyDescent="0.15">
      <c r="A32" s="61"/>
      <c r="B32" s="145"/>
      <c r="C32" s="59" t="s">
        <v>102</v>
      </c>
      <c r="D32" s="27"/>
      <c r="E32" s="41"/>
      <c r="F32" s="27"/>
      <c r="G32" s="41"/>
      <c r="H32" s="27"/>
      <c r="I32" s="41"/>
      <c r="J32" s="27"/>
      <c r="K32" s="41"/>
      <c r="L32" s="27"/>
      <c r="M32" s="41"/>
      <c r="N32" s="27"/>
      <c r="O32" s="41"/>
      <c r="P32" s="27"/>
      <c r="Q32" s="41"/>
      <c r="R32" s="27"/>
      <c r="S32" s="41"/>
      <c r="T32" s="27"/>
      <c r="U32" s="41"/>
      <c r="V32" s="27"/>
      <c r="W32" s="41"/>
    </row>
    <row r="33" spans="1:23" s="19" customFormat="1" ht="25.5" customHeight="1" x14ac:dyDescent="0.15">
      <c r="A33" s="7"/>
      <c r="B33" s="45"/>
      <c r="C33" s="60" t="s">
        <v>47</v>
      </c>
      <c r="D33" s="28"/>
      <c r="E33" s="44"/>
      <c r="F33" s="28">
        <v>77</v>
      </c>
      <c r="G33" s="44">
        <v>100</v>
      </c>
      <c r="H33" s="28"/>
      <c r="I33" s="44"/>
      <c r="J33" s="28"/>
      <c r="K33" s="44"/>
      <c r="L33" s="28">
        <v>23</v>
      </c>
      <c r="M33" s="44">
        <v>100</v>
      </c>
      <c r="N33" s="28">
        <v>9</v>
      </c>
      <c r="O33" s="44">
        <v>100</v>
      </c>
      <c r="P33" s="28"/>
      <c r="Q33" s="44"/>
      <c r="R33" s="28"/>
      <c r="S33" s="44"/>
      <c r="T33" s="28"/>
      <c r="U33" s="44"/>
      <c r="V33" s="28">
        <v>109</v>
      </c>
      <c r="W33" s="44">
        <v>100</v>
      </c>
    </row>
    <row r="34" spans="1:23" s="19" customFormat="1" ht="25.5" customHeight="1" x14ac:dyDescent="0.15">
      <c r="A34" s="61"/>
      <c r="B34" s="130" t="s">
        <v>50</v>
      </c>
      <c r="C34" s="57" t="s">
        <v>97</v>
      </c>
      <c r="D34" s="25"/>
      <c r="E34" s="35"/>
      <c r="F34" s="25">
        <v>48.75</v>
      </c>
      <c r="G34" s="35">
        <v>20</v>
      </c>
      <c r="H34" s="25">
        <v>56</v>
      </c>
      <c r="I34" s="35">
        <v>16.666666666666668</v>
      </c>
      <c r="J34" s="25">
        <v>85.677419354838705</v>
      </c>
      <c r="K34" s="35">
        <v>16.000000000000004</v>
      </c>
      <c r="L34" s="25">
        <v>40.625</v>
      </c>
      <c r="M34" s="35">
        <v>26</v>
      </c>
      <c r="N34" s="25">
        <v>4.625</v>
      </c>
      <c r="O34" s="35">
        <v>12.5</v>
      </c>
      <c r="P34" s="25"/>
      <c r="Q34" s="35"/>
      <c r="R34" s="25"/>
      <c r="S34" s="35"/>
      <c r="T34" s="25"/>
      <c r="U34" s="35"/>
      <c r="V34" s="25">
        <v>235.67741935483872</v>
      </c>
      <c r="W34" s="35">
        <v>17.47721455397938</v>
      </c>
    </row>
    <row r="35" spans="1:23" s="19" customFormat="1" ht="25.5" customHeight="1" x14ac:dyDescent="0.15">
      <c r="A35" s="61"/>
      <c r="B35" s="145"/>
      <c r="C35" s="58" t="s">
        <v>98</v>
      </c>
      <c r="D35" s="26">
        <v>38</v>
      </c>
      <c r="E35" s="38">
        <v>100</v>
      </c>
      <c r="F35" s="26">
        <v>97.5</v>
      </c>
      <c r="G35" s="38">
        <v>40</v>
      </c>
      <c r="H35" s="26">
        <v>168</v>
      </c>
      <c r="I35" s="38">
        <v>50</v>
      </c>
      <c r="J35" s="26">
        <v>128.51612903225805</v>
      </c>
      <c r="K35" s="38">
        <v>24</v>
      </c>
      <c r="L35" s="26">
        <v>53.125</v>
      </c>
      <c r="M35" s="38">
        <v>34</v>
      </c>
      <c r="N35" s="26">
        <v>18.5</v>
      </c>
      <c r="O35" s="38">
        <v>50</v>
      </c>
      <c r="P35" s="26">
        <v>2</v>
      </c>
      <c r="Q35" s="38">
        <v>100</v>
      </c>
      <c r="R35" s="26"/>
      <c r="S35" s="38"/>
      <c r="T35" s="26"/>
      <c r="U35" s="38"/>
      <c r="V35" s="26">
        <v>505.64112903225805</v>
      </c>
      <c r="W35" s="38">
        <v>37.49700978398679</v>
      </c>
    </row>
    <row r="36" spans="1:23" s="19" customFormat="1" ht="25.5" customHeight="1" x14ac:dyDescent="0.15">
      <c r="A36" s="61"/>
      <c r="B36" s="145"/>
      <c r="C36" s="58" t="s">
        <v>99</v>
      </c>
      <c r="D36" s="26"/>
      <c r="E36" s="38"/>
      <c r="F36" s="26"/>
      <c r="G36" s="38"/>
      <c r="H36" s="26">
        <v>56</v>
      </c>
      <c r="I36" s="38">
        <v>16.666666666666668</v>
      </c>
      <c r="J36" s="26">
        <v>128.51612903225805</v>
      </c>
      <c r="K36" s="38">
        <v>24</v>
      </c>
      <c r="L36" s="26">
        <v>34.375</v>
      </c>
      <c r="M36" s="38">
        <v>22</v>
      </c>
      <c r="N36" s="26">
        <v>11.5625</v>
      </c>
      <c r="O36" s="38">
        <v>31.25</v>
      </c>
      <c r="P36" s="26"/>
      <c r="Q36" s="38"/>
      <c r="R36" s="26"/>
      <c r="S36" s="38"/>
      <c r="T36" s="26"/>
      <c r="U36" s="38"/>
      <c r="V36" s="26">
        <v>230.45362903225805</v>
      </c>
      <c r="W36" s="38">
        <v>17.089832069468699</v>
      </c>
    </row>
    <row r="37" spans="1:23" s="19" customFormat="1" ht="25.5" customHeight="1" x14ac:dyDescent="0.15">
      <c r="A37" s="61"/>
      <c r="B37" s="145"/>
      <c r="C37" s="58" t="s">
        <v>100</v>
      </c>
      <c r="D37" s="26"/>
      <c r="E37" s="38"/>
      <c r="F37" s="26">
        <v>48.75</v>
      </c>
      <c r="G37" s="38">
        <v>20</v>
      </c>
      <c r="H37" s="26">
        <v>56</v>
      </c>
      <c r="I37" s="38">
        <v>16.666666666666668</v>
      </c>
      <c r="J37" s="26">
        <v>171.35483870967738</v>
      </c>
      <c r="K37" s="38">
        <v>32</v>
      </c>
      <c r="L37" s="26">
        <v>18.75</v>
      </c>
      <c r="M37" s="38">
        <v>12</v>
      </c>
      <c r="N37" s="26">
        <v>2.3125</v>
      </c>
      <c r="O37" s="38">
        <v>6.25</v>
      </c>
      <c r="P37" s="26"/>
      <c r="Q37" s="38"/>
      <c r="R37" s="26"/>
      <c r="S37" s="38"/>
      <c r="T37" s="26"/>
      <c r="U37" s="38"/>
      <c r="V37" s="26">
        <v>297.16733870967738</v>
      </c>
      <c r="W37" s="38">
        <v>22.037144463316025</v>
      </c>
    </row>
    <row r="38" spans="1:23" s="19" customFormat="1" ht="25.5" customHeight="1" x14ac:dyDescent="0.15">
      <c r="A38" s="61"/>
      <c r="B38" s="145"/>
      <c r="C38" s="58" t="s">
        <v>101</v>
      </c>
      <c r="D38" s="26"/>
      <c r="E38" s="38"/>
      <c r="F38" s="26"/>
      <c r="G38" s="38"/>
      <c r="H38" s="26"/>
      <c r="I38" s="38"/>
      <c r="J38" s="26"/>
      <c r="K38" s="38"/>
      <c r="L38" s="26">
        <v>6.25</v>
      </c>
      <c r="M38" s="38">
        <v>4</v>
      </c>
      <c r="N38" s="26"/>
      <c r="O38" s="38"/>
      <c r="P38" s="26"/>
      <c r="Q38" s="38"/>
      <c r="R38" s="26"/>
      <c r="S38" s="38"/>
      <c r="T38" s="26"/>
      <c r="U38" s="38"/>
      <c r="V38" s="26">
        <v>6.25</v>
      </c>
      <c r="W38" s="38">
        <v>0.46348348204674306</v>
      </c>
    </row>
    <row r="39" spans="1:23" s="19" customFormat="1" ht="25.5" customHeight="1" x14ac:dyDescent="0.15">
      <c r="A39" s="61"/>
      <c r="B39" s="145"/>
      <c r="C39" s="59" t="s">
        <v>102</v>
      </c>
      <c r="D39" s="27"/>
      <c r="E39" s="41"/>
      <c r="F39" s="27">
        <v>48.75</v>
      </c>
      <c r="G39" s="41">
        <v>20</v>
      </c>
      <c r="H39" s="27"/>
      <c r="I39" s="41"/>
      <c r="J39" s="27">
        <v>21.419354838709676</v>
      </c>
      <c r="K39" s="41">
        <v>4.0000000000000009</v>
      </c>
      <c r="L39" s="27">
        <v>3.125</v>
      </c>
      <c r="M39" s="41">
        <v>2</v>
      </c>
      <c r="N39" s="27"/>
      <c r="O39" s="41"/>
      <c r="P39" s="27"/>
      <c r="Q39" s="41"/>
      <c r="R39" s="27"/>
      <c r="S39" s="41"/>
      <c r="T39" s="27"/>
      <c r="U39" s="41"/>
      <c r="V39" s="27">
        <v>73.29435483870968</v>
      </c>
      <c r="W39" s="41">
        <v>5.4353156472023541</v>
      </c>
    </row>
    <row r="40" spans="1:23" s="19" customFormat="1" ht="25.5" customHeight="1" x14ac:dyDescent="0.15">
      <c r="A40" s="7"/>
      <c r="B40" s="45"/>
      <c r="C40" s="60" t="s">
        <v>47</v>
      </c>
      <c r="D40" s="28">
        <v>38</v>
      </c>
      <c r="E40" s="44">
        <v>100</v>
      </c>
      <c r="F40" s="28">
        <v>243.75</v>
      </c>
      <c r="G40" s="44">
        <v>100</v>
      </c>
      <c r="H40" s="28">
        <v>336</v>
      </c>
      <c r="I40" s="44">
        <v>100</v>
      </c>
      <c r="J40" s="28">
        <v>535.48387096774184</v>
      </c>
      <c r="K40" s="44">
        <v>100</v>
      </c>
      <c r="L40" s="28">
        <v>156.25</v>
      </c>
      <c r="M40" s="44">
        <v>100</v>
      </c>
      <c r="N40" s="28">
        <v>37</v>
      </c>
      <c r="O40" s="44">
        <v>100</v>
      </c>
      <c r="P40" s="28">
        <v>2</v>
      </c>
      <c r="Q40" s="44">
        <v>100</v>
      </c>
      <c r="R40" s="28"/>
      <c r="S40" s="44"/>
      <c r="T40" s="28"/>
      <c r="U40" s="44"/>
      <c r="V40" s="28">
        <v>1348.483870967742</v>
      </c>
      <c r="W40" s="44">
        <v>100</v>
      </c>
    </row>
    <row r="41" spans="1:23" s="19" customFormat="1" ht="25.5" customHeight="1" x14ac:dyDescent="0.15">
      <c r="A41" s="61"/>
      <c r="B41" s="130" t="s">
        <v>51</v>
      </c>
      <c r="C41" s="57" t="s">
        <v>97</v>
      </c>
      <c r="D41" s="25">
        <v>138</v>
      </c>
      <c r="E41" s="35">
        <v>66.666666666666671</v>
      </c>
      <c r="F41" s="25">
        <v>52</v>
      </c>
      <c r="G41" s="35">
        <v>25</v>
      </c>
      <c r="H41" s="25">
        <v>79.285714285714278</v>
      </c>
      <c r="I41" s="35">
        <v>23.07692307692308</v>
      </c>
      <c r="J41" s="25">
        <v>151.8918918918919</v>
      </c>
      <c r="K41" s="35">
        <v>38.46153846153846</v>
      </c>
      <c r="L41" s="25">
        <v>37.200000000000003</v>
      </c>
      <c r="M41" s="35">
        <v>36</v>
      </c>
      <c r="N41" s="25">
        <v>4</v>
      </c>
      <c r="O41" s="35">
        <v>12.5</v>
      </c>
      <c r="P41" s="25"/>
      <c r="Q41" s="35"/>
      <c r="R41" s="25"/>
      <c r="S41" s="35"/>
      <c r="T41" s="25"/>
      <c r="U41" s="35"/>
      <c r="V41" s="25">
        <v>462.3776061776062</v>
      </c>
      <c r="W41" s="35">
        <v>35.875939669428092</v>
      </c>
    </row>
    <row r="42" spans="1:23" s="19" customFormat="1" ht="25.5" customHeight="1" x14ac:dyDescent="0.15">
      <c r="A42" s="61"/>
      <c r="B42" s="145"/>
      <c r="C42" s="58" t="s">
        <v>98</v>
      </c>
      <c r="D42" s="26"/>
      <c r="E42" s="38"/>
      <c r="F42" s="26">
        <v>78</v>
      </c>
      <c r="G42" s="38">
        <v>37.5</v>
      </c>
      <c r="H42" s="26">
        <v>26.428571428571427</v>
      </c>
      <c r="I42" s="38">
        <v>7.6923076923076934</v>
      </c>
      <c r="J42" s="26">
        <v>30.378378378378379</v>
      </c>
      <c r="K42" s="38">
        <v>7.6923076923076916</v>
      </c>
      <c r="L42" s="26">
        <v>37.200000000000003</v>
      </c>
      <c r="M42" s="38">
        <v>36</v>
      </c>
      <c r="N42" s="26">
        <v>8</v>
      </c>
      <c r="O42" s="38">
        <v>25</v>
      </c>
      <c r="P42" s="26"/>
      <c r="Q42" s="38"/>
      <c r="R42" s="26"/>
      <c r="S42" s="38"/>
      <c r="T42" s="26"/>
      <c r="U42" s="38"/>
      <c r="V42" s="26">
        <v>180.00694980694982</v>
      </c>
      <c r="W42" s="38">
        <v>13.966763063502084</v>
      </c>
    </row>
    <row r="43" spans="1:23" s="19" customFormat="1" ht="25.5" customHeight="1" x14ac:dyDescent="0.15">
      <c r="A43" s="61"/>
      <c r="B43" s="145"/>
      <c r="C43" s="58" t="s">
        <v>99</v>
      </c>
      <c r="D43" s="26"/>
      <c r="E43" s="38"/>
      <c r="F43" s="26"/>
      <c r="G43" s="38"/>
      <c r="H43" s="26">
        <v>105.71428571428571</v>
      </c>
      <c r="I43" s="38">
        <v>30.769230769230774</v>
      </c>
      <c r="J43" s="26">
        <v>30.378378378378379</v>
      </c>
      <c r="K43" s="38">
        <v>7.6923076923076916</v>
      </c>
      <c r="L43" s="26">
        <v>8.2666666666666675</v>
      </c>
      <c r="M43" s="38">
        <v>8</v>
      </c>
      <c r="N43" s="26">
        <v>4</v>
      </c>
      <c r="O43" s="38">
        <v>12.5</v>
      </c>
      <c r="P43" s="26"/>
      <c r="Q43" s="38"/>
      <c r="R43" s="26"/>
      <c r="S43" s="38"/>
      <c r="T43" s="26"/>
      <c r="U43" s="38"/>
      <c r="V43" s="26">
        <v>148.35933075933076</v>
      </c>
      <c r="W43" s="38">
        <v>11.511220112320956</v>
      </c>
    </row>
    <row r="44" spans="1:23" s="19" customFormat="1" ht="25.5" customHeight="1" x14ac:dyDescent="0.15">
      <c r="A44" s="61"/>
      <c r="B44" s="145"/>
      <c r="C44" s="58" t="s">
        <v>100</v>
      </c>
      <c r="D44" s="26"/>
      <c r="E44" s="38"/>
      <c r="F44" s="26">
        <v>26</v>
      </c>
      <c r="G44" s="38">
        <v>12.5</v>
      </c>
      <c r="H44" s="26">
        <v>26.428571428571427</v>
      </c>
      <c r="I44" s="38">
        <v>7.6923076923076934</v>
      </c>
      <c r="J44" s="26">
        <v>106.32432432432434</v>
      </c>
      <c r="K44" s="38">
        <v>26.923076923076923</v>
      </c>
      <c r="L44" s="26">
        <v>20.666666666666668</v>
      </c>
      <c r="M44" s="38">
        <v>20</v>
      </c>
      <c r="N44" s="26">
        <v>8</v>
      </c>
      <c r="O44" s="38">
        <v>25</v>
      </c>
      <c r="P44" s="26"/>
      <c r="Q44" s="38"/>
      <c r="R44" s="26"/>
      <c r="S44" s="38"/>
      <c r="T44" s="26"/>
      <c r="U44" s="38"/>
      <c r="V44" s="26">
        <v>187.41956241956242</v>
      </c>
      <c r="W44" s="38">
        <v>14.541908657341207</v>
      </c>
    </row>
    <row r="45" spans="1:23" s="19" customFormat="1" ht="25.5" customHeight="1" x14ac:dyDescent="0.15">
      <c r="A45" s="61"/>
      <c r="B45" s="145"/>
      <c r="C45" s="58" t="s">
        <v>101</v>
      </c>
      <c r="D45" s="26"/>
      <c r="E45" s="38"/>
      <c r="F45" s="26"/>
      <c r="G45" s="38"/>
      <c r="H45" s="26">
        <v>52.857142857142854</v>
      </c>
      <c r="I45" s="38">
        <v>15.384615384615387</v>
      </c>
      <c r="J45" s="26">
        <v>30.378378378378379</v>
      </c>
      <c r="K45" s="38">
        <v>7.6923076923076916</v>
      </c>
      <c r="L45" s="26"/>
      <c r="M45" s="38"/>
      <c r="N45" s="26">
        <v>4</v>
      </c>
      <c r="O45" s="38">
        <v>12.5</v>
      </c>
      <c r="P45" s="26"/>
      <c r="Q45" s="38"/>
      <c r="R45" s="26"/>
      <c r="S45" s="38"/>
      <c r="T45" s="26"/>
      <c r="U45" s="38"/>
      <c r="V45" s="26">
        <v>87.235521235521233</v>
      </c>
      <c r="W45" s="38">
        <v>6.7686156402534019</v>
      </c>
    </row>
    <row r="46" spans="1:23" s="19" customFormat="1" ht="25.5" customHeight="1" x14ac:dyDescent="0.15">
      <c r="A46" s="61"/>
      <c r="B46" s="145"/>
      <c r="C46" s="59" t="s">
        <v>102</v>
      </c>
      <c r="D46" s="27">
        <v>69</v>
      </c>
      <c r="E46" s="41">
        <v>33.333333333333336</v>
      </c>
      <c r="F46" s="27">
        <v>52</v>
      </c>
      <c r="G46" s="41">
        <v>25</v>
      </c>
      <c r="H46" s="27">
        <v>52.857142857142854</v>
      </c>
      <c r="I46" s="41">
        <v>15.384615384615387</v>
      </c>
      <c r="J46" s="27">
        <v>45.567567567567565</v>
      </c>
      <c r="K46" s="41">
        <v>11.538461538461537</v>
      </c>
      <c r="L46" s="27"/>
      <c r="M46" s="41"/>
      <c r="N46" s="27">
        <v>4</v>
      </c>
      <c r="O46" s="41">
        <v>12.5</v>
      </c>
      <c r="P46" s="27"/>
      <c r="Q46" s="41"/>
      <c r="R46" s="27"/>
      <c r="S46" s="41"/>
      <c r="T46" s="27"/>
      <c r="U46" s="41"/>
      <c r="V46" s="27">
        <v>223.42471042471044</v>
      </c>
      <c r="W46" s="41">
        <v>17.335552857154273</v>
      </c>
    </row>
    <row r="47" spans="1:23" s="19" customFormat="1" ht="25.5" customHeight="1" x14ac:dyDescent="0.15">
      <c r="A47" s="61"/>
      <c r="B47" s="45"/>
      <c r="C47" s="60" t="s">
        <v>47</v>
      </c>
      <c r="D47" s="28">
        <v>207</v>
      </c>
      <c r="E47" s="44">
        <v>100</v>
      </c>
      <c r="F47" s="28">
        <v>208</v>
      </c>
      <c r="G47" s="44">
        <v>100</v>
      </c>
      <c r="H47" s="28">
        <v>343.5714285714285</v>
      </c>
      <c r="I47" s="44">
        <v>100</v>
      </c>
      <c r="J47" s="28">
        <v>394.91891891891896</v>
      </c>
      <c r="K47" s="44">
        <v>100</v>
      </c>
      <c r="L47" s="28">
        <v>103.33333333333334</v>
      </c>
      <c r="M47" s="44">
        <v>100</v>
      </c>
      <c r="N47" s="28">
        <v>32</v>
      </c>
      <c r="O47" s="44">
        <v>100</v>
      </c>
      <c r="P47" s="28"/>
      <c r="Q47" s="44"/>
      <c r="R47" s="28"/>
      <c r="S47" s="44"/>
      <c r="T47" s="28"/>
      <c r="U47" s="44"/>
      <c r="V47" s="28">
        <v>1288.8236808236807</v>
      </c>
      <c r="W47" s="44">
        <v>100</v>
      </c>
    </row>
    <row r="48" spans="1:23" s="19" customFormat="1" ht="25.5" customHeight="1" x14ac:dyDescent="0.15">
      <c r="A48" s="54"/>
      <c r="B48" s="149" t="s">
        <v>1</v>
      </c>
      <c r="C48" s="57" t="s">
        <v>97</v>
      </c>
      <c r="D48" s="25">
        <v>235.67460317460319</v>
      </c>
      <c r="E48" s="35">
        <v>21.22633080051752</v>
      </c>
      <c r="F48" s="25">
        <v>1137.2902298850574</v>
      </c>
      <c r="G48" s="35">
        <v>24.950842470844336</v>
      </c>
      <c r="H48" s="25">
        <v>1173.3857142857144</v>
      </c>
      <c r="I48" s="35">
        <v>23.86299918555655</v>
      </c>
      <c r="J48" s="25">
        <v>3487.9516426786431</v>
      </c>
      <c r="K48" s="35">
        <v>34.001252742429251</v>
      </c>
      <c r="L48" s="25">
        <v>870.25521680216809</v>
      </c>
      <c r="M48" s="35">
        <v>25.100425408847805</v>
      </c>
      <c r="N48" s="25">
        <v>351.51157407407408</v>
      </c>
      <c r="O48" s="35">
        <v>34.429805169923661</v>
      </c>
      <c r="P48" s="25">
        <v>22.695652173913039</v>
      </c>
      <c r="Q48" s="35">
        <v>23.534715960324618</v>
      </c>
      <c r="R48" s="25">
        <v>7.0303030303030294</v>
      </c>
      <c r="S48" s="35">
        <v>47.154471544715449</v>
      </c>
      <c r="T48" s="25">
        <v>5.333333333333333</v>
      </c>
      <c r="U48" s="35">
        <v>33.333333333333336</v>
      </c>
      <c r="V48" s="25">
        <v>7291.1282694378096</v>
      </c>
      <c r="W48" s="35">
        <v>28.638385280638538</v>
      </c>
    </row>
    <row r="49" spans="1:23" s="19" customFormat="1" ht="25.5" customHeight="1" x14ac:dyDescent="0.15">
      <c r="A49" s="62"/>
      <c r="B49" s="150"/>
      <c r="C49" s="58" t="s">
        <v>98</v>
      </c>
      <c r="D49" s="26">
        <v>324.13492063492066</v>
      </c>
      <c r="E49" s="38">
        <v>29.193621021179862</v>
      </c>
      <c r="F49" s="26">
        <v>1421.7241379310344</v>
      </c>
      <c r="G49" s="38">
        <v>31.19099599237688</v>
      </c>
      <c r="H49" s="26">
        <v>995.86904761904771</v>
      </c>
      <c r="I49" s="38">
        <v>20.252864836283305</v>
      </c>
      <c r="J49" s="26">
        <v>2001.5576637657621</v>
      </c>
      <c r="K49" s="38">
        <v>19.511585875078627</v>
      </c>
      <c r="L49" s="26">
        <v>781.02723577235781</v>
      </c>
      <c r="M49" s="38">
        <v>22.526858208124004</v>
      </c>
      <c r="N49" s="26">
        <v>282.05324074074065</v>
      </c>
      <c r="O49" s="38">
        <v>27.626510312866305</v>
      </c>
      <c r="P49" s="26">
        <v>20.913043478260867</v>
      </c>
      <c r="Q49" s="38">
        <v>21.686203787195677</v>
      </c>
      <c r="R49" s="26">
        <v>6.7878787878787872</v>
      </c>
      <c r="S49" s="38">
        <v>45.528455284552848</v>
      </c>
      <c r="T49" s="26">
        <v>8</v>
      </c>
      <c r="U49" s="38">
        <v>50.000000000000007</v>
      </c>
      <c r="V49" s="26">
        <v>5842.0671687300037</v>
      </c>
      <c r="W49" s="38">
        <v>22.946705123096045</v>
      </c>
    </row>
    <row r="50" spans="1:23" s="19" customFormat="1" ht="25.5" customHeight="1" x14ac:dyDescent="0.15">
      <c r="A50" s="62"/>
      <c r="B50" s="150"/>
      <c r="C50" s="58" t="s">
        <v>99</v>
      </c>
      <c r="D50" s="26">
        <v>6.8888888888888893</v>
      </c>
      <c r="E50" s="38">
        <v>0.62045647869503984</v>
      </c>
      <c r="F50" s="26">
        <v>339.55172413793105</v>
      </c>
      <c r="G50" s="38">
        <v>7.4493751524844809</v>
      </c>
      <c r="H50" s="26">
        <v>1155.6476190476192</v>
      </c>
      <c r="I50" s="38">
        <v>23.502261751082447</v>
      </c>
      <c r="J50" s="26">
        <v>2123.368984520479</v>
      </c>
      <c r="K50" s="38">
        <v>20.699027080739814</v>
      </c>
      <c r="L50" s="26">
        <v>1007.9878726287266</v>
      </c>
      <c r="M50" s="38">
        <v>29.072993670651098</v>
      </c>
      <c r="N50" s="26">
        <v>234.19907407407405</v>
      </c>
      <c r="O50" s="38">
        <v>22.939297269476771</v>
      </c>
      <c r="P50" s="26">
        <v>32.695652173913039</v>
      </c>
      <c r="Q50" s="38">
        <v>33.904418394950412</v>
      </c>
      <c r="R50" s="26">
        <v>1.0909090909090908</v>
      </c>
      <c r="S50" s="38">
        <v>7.3170731707317085</v>
      </c>
      <c r="T50" s="26">
        <v>2.6666666666666665</v>
      </c>
      <c r="U50" s="38">
        <v>16.666666666666668</v>
      </c>
      <c r="V50" s="26">
        <v>4904.0973912292075</v>
      </c>
      <c r="W50" s="38">
        <v>19.26250990981751</v>
      </c>
    </row>
    <row r="51" spans="1:23" s="19" customFormat="1" ht="25.5" customHeight="1" x14ac:dyDescent="0.15">
      <c r="A51" s="62"/>
      <c r="B51" s="150"/>
      <c r="C51" s="58" t="s">
        <v>100</v>
      </c>
      <c r="D51" s="26">
        <v>195.34920634920636</v>
      </c>
      <c r="E51" s="38">
        <v>17.594373002995056</v>
      </c>
      <c r="F51" s="26">
        <v>1045.7557471264367</v>
      </c>
      <c r="G51" s="38">
        <v>22.942680965586892</v>
      </c>
      <c r="H51" s="26">
        <v>1486.5595238095241</v>
      </c>
      <c r="I51" s="38">
        <v>30.231975959876305</v>
      </c>
      <c r="J51" s="26">
        <v>1779.6812107157332</v>
      </c>
      <c r="K51" s="38">
        <v>17.348689673927698</v>
      </c>
      <c r="L51" s="26">
        <v>664.85331978319766</v>
      </c>
      <c r="M51" s="38">
        <v>19.176100112751904</v>
      </c>
      <c r="N51" s="26">
        <v>145.1875</v>
      </c>
      <c r="O51" s="38">
        <v>14.220804396770443</v>
      </c>
      <c r="P51" s="26">
        <v>17.630434782608695</v>
      </c>
      <c r="Q51" s="38">
        <v>18.282236248872863</v>
      </c>
      <c r="R51" s="26"/>
      <c r="S51" s="38"/>
      <c r="T51" s="26"/>
      <c r="U51" s="38"/>
      <c r="V51" s="26">
        <v>5335.0169425667063</v>
      </c>
      <c r="W51" s="38">
        <v>20.955092961454692</v>
      </c>
    </row>
    <row r="52" spans="1:23" s="19" customFormat="1" ht="25.5" customHeight="1" x14ac:dyDescent="0.15">
      <c r="A52" s="62"/>
      <c r="B52" s="150"/>
      <c r="C52" s="58" t="s">
        <v>101</v>
      </c>
      <c r="D52" s="26">
        <v>181.57142857142858</v>
      </c>
      <c r="E52" s="38">
        <v>16.353460045604979</v>
      </c>
      <c r="F52" s="26">
        <v>335.5344827586207</v>
      </c>
      <c r="G52" s="38">
        <v>7.3612414868741993</v>
      </c>
      <c r="H52" s="26">
        <v>52.857142857142854</v>
      </c>
      <c r="I52" s="38">
        <v>1.074949133600682</v>
      </c>
      <c r="J52" s="26">
        <v>207.24659543264195</v>
      </c>
      <c r="K52" s="38">
        <v>2.0202814124744086</v>
      </c>
      <c r="L52" s="26">
        <v>77.61686991869918</v>
      </c>
      <c r="M52" s="38">
        <v>2.2386725368006988</v>
      </c>
      <c r="N52" s="26">
        <v>4</v>
      </c>
      <c r="O52" s="38">
        <v>0.39179142548140694</v>
      </c>
      <c r="P52" s="26">
        <v>2.5</v>
      </c>
      <c r="Q52" s="38">
        <v>2.5924256086564479</v>
      </c>
      <c r="R52" s="26"/>
      <c r="S52" s="38"/>
      <c r="T52" s="26"/>
      <c r="U52" s="38"/>
      <c r="V52" s="26">
        <v>861.32651953853326</v>
      </c>
      <c r="W52" s="38">
        <v>3.3831527587263155</v>
      </c>
    </row>
    <row r="53" spans="1:23" s="19" customFormat="1" ht="25.5" customHeight="1" x14ac:dyDescent="0.15">
      <c r="A53" s="62"/>
      <c r="B53" s="150"/>
      <c r="C53" s="59" t="s">
        <v>102</v>
      </c>
      <c r="D53" s="27">
        <v>166.67460317460319</v>
      </c>
      <c r="E53" s="41">
        <v>15.011758651007526</v>
      </c>
      <c r="F53" s="27">
        <v>278.26724137931035</v>
      </c>
      <c r="G53" s="41">
        <v>6.1048639318332123</v>
      </c>
      <c r="H53" s="27">
        <v>52.857142857142854</v>
      </c>
      <c r="I53" s="41">
        <v>1.074949133600682</v>
      </c>
      <c r="J53" s="27">
        <v>658.49723394642638</v>
      </c>
      <c r="K53" s="41">
        <v>6.4191632153501867</v>
      </c>
      <c r="L53" s="27">
        <v>65.352981029810294</v>
      </c>
      <c r="M53" s="41">
        <v>1.8849500628245037</v>
      </c>
      <c r="N53" s="27">
        <v>4</v>
      </c>
      <c r="O53" s="41">
        <v>0.39179142548140694</v>
      </c>
      <c r="P53" s="27"/>
      <c r="Q53" s="41"/>
      <c r="R53" s="27"/>
      <c r="S53" s="41"/>
      <c r="T53" s="27"/>
      <c r="U53" s="41"/>
      <c r="V53" s="27">
        <v>1225.6492023872931</v>
      </c>
      <c r="W53" s="41">
        <v>4.8141539662668826</v>
      </c>
    </row>
    <row r="54" spans="1:23" s="19" customFormat="1" ht="25.5" customHeight="1" x14ac:dyDescent="0.15">
      <c r="A54" s="63"/>
      <c r="B54" s="64"/>
      <c r="C54" s="60" t="s">
        <v>47</v>
      </c>
      <c r="D54" s="28">
        <v>1110.2936507936511</v>
      </c>
      <c r="E54" s="44">
        <v>100</v>
      </c>
      <c r="F54" s="28">
        <v>4558.1235632183907</v>
      </c>
      <c r="G54" s="44">
        <v>100</v>
      </c>
      <c r="H54" s="28">
        <v>4917.1761904761925</v>
      </c>
      <c r="I54" s="44">
        <v>100</v>
      </c>
      <c r="J54" s="28">
        <v>10258.303331059687</v>
      </c>
      <c r="K54" s="44">
        <v>100</v>
      </c>
      <c r="L54" s="28">
        <v>3467.0934959349593</v>
      </c>
      <c r="M54" s="44">
        <v>100</v>
      </c>
      <c r="N54" s="28">
        <v>1020.9513888888888</v>
      </c>
      <c r="O54" s="44">
        <v>100</v>
      </c>
      <c r="P54" s="28">
        <v>96.434782608695627</v>
      </c>
      <c r="Q54" s="44">
        <v>100</v>
      </c>
      <c r="R54" s="28">
        <v>14.909090909090907</v>
      </c>
      <c r="S54" s="44">
        <v>100</v>
      </c>
      <c r="T54" s="28">
        <v>15.999999999999998</v>
      </c>
      <c r="U54" s="44">
        <v>100</v>
      </c>
      <c r="V54" s="28">
        <v>25459.285493889558</v>
      </c>
      <c r="W54" s="44">
        <v>100</v>
      </c>
    </row>
    <row r="55" spans="1:23" s="19" customFormat="1" ht="25.5" customHeight="1" x14ac:dyDescent="0.15">
      <c r="A55" s="140" t="s">
        <v>52</v>
      </c>
      <c r="B55" s="130" t="s">
        <v>4</v>
      </c>
      <c r="C55" s="57" t="s">
        <v>97</v>
      </c>
      <c r="D55" s="25">
        <v>834</v>
      </c>
      <c r="E55" s="35">
        <v>50</v>
      </c>
      <c r="F55" s="25">
        <v>615.82758620689651</v>
      </c>
      <c r="G55" s="35">
        <v>21.428571428571427</v>
      </c>
      <c r="H55" s="25">
        <v>508.5263157894737</v>
      </c>
      <c r="I55" s="35">
        <v>22.222222222222221</v>
      </c>
      <c r="J55" s="25">
        <v>2090</v>
      </c>
      <c r="K55" s="35">
        <v>33.846153846153847</v>
      </c>
      <c r="L55" s="25">
        <v>297.62500000000006</v>
      </c>
      <c r="M55" s="35">
        <v>21.428571428571431</v>
      </c>
      <c r="N55" s="25">
        <v>164.41791044776119</v>
      </c>
      <c r="O55" s="35">
        <v>31.578947368421048</v>
      </c>
      <c r="P55" s="25">
        <v>53.76</v>
      </c>
      <c r="Q55" s="35">
        <v>35</v>
      </c>
      <c r="R55" s="25">
        <v>1.4285714285714286</v>
      </c>
      <c r="S55" s="35">
        <v>9.0909090909090917</v>
      </c>
      <c r="T55" s="25">
        <v>6.7272727272727275</v>
      </c>
      <c r="U55" s="35">
        <v>33.333333333333329</v>
      </c>
      <c r="V55" s="25">
        <v>4572.3126565999755</v>
      </c>
      <c r="W55" s="35">
        <v>30.271595926741373</v>
      </c>
    </row>
    <row r="56" spans="1:23" s="19" customFormat="1" ht="25.5" customHeight="1" x14ac:dyDescent="0.15">
      <c r="A56" s="133"/>
      <c r="B56" s="145"/>
      <c r="C56" s="58" t="s">
        <v>98</v>
      </c>
      <c r="D56" s="26"/>
      <c r="E56" s="38"/>
      <c r="F56" s="26"/>
      <c r="G56" s="38"/>
      <c r="H56" s="26">
        <v>762.78947368421052</v>
      </c>
      <c r="I56" s="38">
        <v>33.333333333333329</v>
      </c>
      <c r="J56" s="26">
        <v>1235</v>
      </c>
      <c r="K56" s="38">
        <v>20</v>
      </c>
      <c r="L56" s="26">
        <v>330.69444444444451</v>
      </c>
      <c r="M56" s="38">
        <v>23.809523809523814</v>
      </c>
      <c r="N56" s="26">
        <v>164.41791044776119</v>
      </c>
      <c r="O56" s="38">
        <v>31.578947368421048</v>
      </c>
      <c r="P56" s="26">
        <v>69.12</v>
      </c>
      <c r="Q56" s="38">
        <v>45.000000000000007</v>
      </c>
      <c r="R56" s="26">
        <v>7.1428571428571432</v>
      </c>
      <c r="S56" s="38">
        <v>45.45454545454546</v>
      </c>
      <c r="T56" s="26">
        <v>6.7272727272727275</v>
      </c>
      <c r="U56" s="38">
        <v>33.333333333333329</v>
      </c>
      <c r="V56" s="26">
        <v>2575.8919584465457</v>
      </c>
      <c r="W56" s="38">
        <v>17.054030722172975</v>
      </c>
    </row>
    <row r="57" spans="1:23" s="19" customFormat="1" ht="25.5" customHeight="1" x14ac:dyDescent="0.15">
      <c r="A57" s="133"/>
      <c r="B57" s="145"/>
      <c r="C57" s="58" t="s">
        <v>99</v>
      </c>
      <c r="D57" s="26"/>
      <c r="E57" s="38"/>
      <c r="F57" s="26">
        <v>410.55172413793105</v>
      </c>
      <c r="G57" s="38">
        <v>14.285714285714286</v>
      </c>
      <c r="H57" s="26"/>
      <c r="I57" s="38"/>
      <c r="J57" s="26">
        <v>1330</v>
      </c>
      <c r="K57" s="38">
        <v>21.53846153846154</v>
      </c>
      <c r="L57" s="26">
        <v>264.5555555555556</v>
      </c>
      <c r="M57" s="38">
        <v>19.047619047619051</v>
      </c>
      <c r="N57" s="26">
        <v>68.507462686567166</v>
      </c>
      <c r="O57" s="38">
        <v>13.157894736842104</v>
      </c>
      <c r="P57" s="26"/>
      <c r="Q57" s="38"/>
      <c r="R57" s="26">
        <v>5.7142857142857144</v>
      </c>
      <c r="S57" s="38">
        <v>36.363636363636367</v>
      </c>
      <c r="T57" s="26">
        <v>6.7272727272727275</v>
      </c>
      <c r="U57" s="38">
        <v>33.333333333333329</v>
      </c>
      <c r="V57" s="26">
        <v>2086.0563008216122</v>
      </c>
      <c r="W57" s="38">
        <v>13.811009474112048</v>
      </c>
    </row>
    <row r="58" spans="1:23" s="19" customFormat="1" ht="25.5" customHeight="1" x14ac:dyDescent="0.15">
      <c r="A58" s="133"/>
      <c r="B58" s="145"/>
      <c r="C58" s="58" t="s">
        <v>100</v>
      </c>
      <c r="D58" s="26"/>
      <c r="E58" s="38"/>
      <c r="F58" s="26">
        <v>821.10344827586209</v>
      </c>
      <c r="G58" s="38">
        <v>28.571428571428573</v>
      </c>
      <c r="H58" s="26">
        <v>508.5263157894737</v>
      </c>
      <c r="I58" s="38">
        <v>22.222222222222221</v>
      </c>
      <c r="J58" s="26">
        <v>1235</v>
      </c>
      <c r="K58" s="38">
        <v>20</v>
      </c>
      <c r="L58" s="26">
        <v>429.90277777777789</v>
      </c>
      <c r="M58" s="38">
        <v>30.95238095238096</v>
      </c>
      <c r="N58" s="26">
        <v>109.61194029850745</v>
      </c>
      <c r="O58" s="38">
        <v>21.052631578947363</v>
      </c>
      <c r="P58" s="26">
        <v>30.72</v>
      </c>
      <c r="Q58" s="38">
        <v>20</v>
      </c>
      <c r="R58" s="26">
        <v>1.4285714285714286</v>
      </c>
      <c r="S58" s="38">
        <v>9.0909090909090917</v>
      </c>
      <c r="T58" s="26"/>
      <c r="U58" s="38"/>
      <c r="V58" s="26">
        <v>3136.2930535701921</v>
      </c>
      <c r="W58" s="38">
        <v>20.764239708865755</v>
      </c>
    </row>
    <row r="59" spans="1:23" s="19" customFormat="1" ht="25.5" customHeight="1" x14ac:dyDescent="0.15">
      <c r="A59" s="133"/>
      <c r="B59" s="145"/>
      <c r="C59" s="58" t="s">
        <v>101</v>
      </c>
      <c r="D59" s="26">
        <v>278</v>
      </c>
      <c r="E59" s="38">
        <v>16.666666666666668</v>
      </c>
      <c r="F59" s="26">
        <v>615.82758620689651</v>
      </c>
      <c r="G59" s="38">
        <v>21.428571428571427</v>
      </c>
      <c r="H59" s="26">
        <v>254.26315789473685</v>
      </c>
      <c r="I59" s="38">
        <v>11.111111111111111</v>
      </c>
      <c r="J59" s="26"/>
      <c r="K59" s="38"/>
      <c r="L59" s="26">
        <v>33.069444444444443</v>
      </c>
      <c r="M59" s="38">
        <v>2.3809523809523805</v>
      </c>
      <c r="N59" s="26">
        <v>13.701492537313433</v>
      </c>
      <c r="O59" s="38">
        <v>2.6315789473684208</v>
      </c>
      <c r="P59" s="26"/>
      <c r="Q59" s="38"/>
      <c r="R59" s="26"/>
      <c r="S59" s="38"/>
      <c r="T59" s="26"/>
      <c r="U59" s="38"/>
      <c r="V59" s="26">
        <v>1194.8616810833912</v>
      </c>
      <c r="W59" s="38">
        <v>7.9107385506309704</v>
      </c>
    </row>
    <row r="60" spans="1:23" s="19" customFormat="1" ht="25.5" customHeight="1" x14ac:dyDescent="0.15">
      <c r="A60" s="133"/>
      <c r="B60" s="145"/>
      <c r="C60" s="59" t="s">
        <v>102</v>
      </c>
      <c r="D60" s="27">
        <v>556</v>
      </c>
      <c r="E60" s="41">
        <v>33.333333333333336</v>
      </c>
      <c r="F60" s="27">
        <v>410.55172413793105</v>
      </c>
      <c r="G60" s="41">
        <v>14.285714285714286</v>
      </c>
      <c r="H60" s="27">
        <v>254.26315789473685</v>
      </c>
      <c r="I60" s="41">
        <v>11.111111111111111</v>
      </c>
      <c r="J60" s="27">
        <v>285</v>
      </c>
      <c r="K60" s="41">
        <v>4.615384615384615</v>
      </c>
      <c r="L60" s="27">
        <v>33.069444444444443</v>
      </c>
      <c r="M60" s="41">
        <v>2.3809523809523805</v>
      </c>
      <c r="N60" s="27"/>
      <c r="O60" s="41"/>
      <c r="P60" s="27"/>
      <c r="Q60" s="41"/>
      <c r="R60" s="27"/>
      <c r="S60" s="41"/>
      <c r="T60" s="27"/>
      <c r="U60" s="41"/>
      <c r="V60" s="27">
        <v>1538.8843264771122</v>
      </c>
      <c r="W60" s="41">
        <v>10.188385617476879</v>
      </c>
    </row>
    <row r="61" spans="1:23" s="19" customFormat="1" ht="25.5" customHeight="1" x14ac:dyDescent="0.15">
      <c r="A61" s="133"/>
      <c r="B61" s="45"/>
      <c r="C61" s="60" t="s">
        <v>47</v>
      </c>
      <c r="D61" s="28">
        <v>1668</v>
      </c>
      <c r="E61" s="44">
        <v>100</v>
      </c>
      <c r="F61" s="28">
        <v>2873.8620689655172</v>
      </c>
      <c r="G61" s="44">
        <v>100</v>
      </c>
      <c r="H61" s="28">
        <v>2288.3684210526317</v>
      </c>
      <c r="I61" s="44">
        <v>100</v>
      </c>
      <c r="J61" s="28">
        <v>6175</v>
      </c>
      <c r="K61" s="44">
        <v>100</v>
      </c>
      <c r="L61" s="28">
        <v>1388.9166666666667</v>
      </c>
      <c r="M61" s="44">
        <v>100</v>
      </c>
      <c r="N61" s="28">
        <v>520.6567164179105</v>
      </c>
      <c r="O61" s="44">
        <v>100</v>
      </c>
      <c r="P61" s="28">
        <v>153.6</v>
      </c>
      <c r="Q61" s="44">
        <v>100</v>
      </c>
      <c r="R61" s="28">
        <v>15.714285714285714</v>
      </c>
      <c r="S61" s="44">
        <v>100</v>
      </c>
      <c r="T61" s="28">
        <v>20.181818181818183</v>
      </c>
      <c r="U61" s="44">
        <v>100</v>
      </c>
      <c r="V61" s="28">
        <v>15104.299976998829</v>
      </c>
      <c r="W61" s="44">
        <v>100</v>
      </c>
    </row>
    <row r="62" spans="1:23" s="19" customFormat="1" ht="25.5" customHeight="1" x14ac:dyDescent="0.15">
      <c r="A62" s="65"/>
      <c r="B62" s="130" t="s">
        <v>53</v>
      </c>
      <c r="C62" s="57" t="s">
        <v>97</v>
      </c>
      <c r="D62" s="25">
        <v>431.45454545454544</v>
      </c>
      <c r="E62" s="35">
        <v>30.000000000000004</v>
      </c>
      <c r="F62" s="25">
        <v>136</v>
      </c>
      <c r="G62" s="35">
        <v>25</v>
      </c>
      <c r="H62" s="25"/>
      <c r="I62" s="35"/>
      <c r="J62" s="25">
        <v>190.94117647058823</v>
      </c>
      <c r="K62" s="35">
        <v>20.689655172413797</v>
      </c>
      <c r="L62" s="25">
        <v>8.1851851851851851</v>
      </c>
      <c r="M62" s="35">
        <v>16.666666666666664</v>
      </c>
      <c r="N62" s="25">
        <v>10</v>
      </c>
      <c r="O62" s="35">
        <v>40</v>
      </c>
      <c r="P62" s="25"/>
      <c r="Q62" s="35"/>
      <c r="R62" s="25"/>
      <c r="S62" s="35"/>
      <c r="T62" s="25"/>
      <c r="U62" s="35"/>
      <c r="V62" s="25">
        <v>776.580907110319</v>
      </c>
      <c r="W62" s="35">
        <v>24.149604331401299</v>
      </c>
    </row>
    <row r="63" spans="1:23" s="19" customFormat="1" ht="25.5" customHeight="1" x14ac:dyDescent="0.15">
      <c r="A63" s="66"/>
      <c r="B63" s="145"/>
      <c r="C63" s="58" t="s">
        <v>98</v>
      </c>
      <c r="D63" s="26">
        <v>143.81818181818181</v>
      </c>
      <c r="E63" s="38">
        <v>10</v>
      </c>
      <c r="F63" s="26"/>
      <c r="G63" s="38"/>
      <c r="H63" s="26">
        <v>118.26666666666667</v>
      </c>
      <c r="I63" s="38">
        <v>50</v>
      </c>
      <c r="J63" s="26">
        <v>286.41176470588232</v>
      </c>
      <c r="K63" s="38">
        <v>31.03448275862069</v>
      </c>
      <c r="L63" s="26">
        <v>8.1851851851851851</v>
      </c>
      <c r="M63" s="38">
        <v>16.666666666666664</v>
      </c>
      <c r="N63" s="26">
        <v>5</v>
      </c>
      <c r="O63" s="38">
        <v>20</v>
      </c>
      <c r="P63" s="26"/>
      <c r="Q63" s="38"/>
      <c r="R63" s="26"/>
      <c r="S63" s="38"/>
      <c r="T63" s="26"/>
      <c r="U63" s="38"/>
      <c r="V63" s="26">
        <v>561.68179837591606</v>
      </c>
      <c r="W63" s="38">
        <v>17.466812622784936</v>
      </c>
    </row>
    <row r="64" spans="1:23" s="19" customFormat="1" ht="25.5" customHeight="1" x14ac:dyDescent="0.15">
      <c r="A64" s="66"/>
      <c r="B64" s="145"/>
      <c r="C64" s="58" t="s">
        <v>99</v>
      </c>
      <c r="D64" s="26"/>
      <c r="E64" s="38"/>
      <c r="F64" s="26"/>
      <c r="G64" s="38"/>
      <c r="H64" s="26"/>
      <c r="I64" s="38"/>
      <c r="J64" s="26">
        <v>63.647058823529413</v>
      </c>
      <c r="K64" s="38">
        <v>6.8965517241379324</v>
      </c>
      <c r="L64" s="26">
        <v>8.1851851851851851</v>
      </c>
      <c r="M64" s="38">
        <v>16.666666666666664</v>
      </c>
      <c r="N64" s="26"/>
      <c r="O64" s="38"/>
      <c r="P64" s="26"/>
      <c r="Q64" s="38"/>
      <c r="R64" s="26"/>
      <c r="S64" s="38"/>
      <c r="T64" s="26"/>
      <c r="U64" s="38"/>
      <c r="V64" s="26">
        <v>71.832244008714596</v>
      </c>
      <c r="W64" s="38">
        <v>2.2337920687518262</v>
      </c>
    </row>
    <row r="65" spans="1:23" s="19" customFormat="1" ht="25.5" customHeight="1" x14ac:dyDescent="0.15">
      <c r="A65" s="66"/>
      <c r="B65" s="145"/>
      <c r="C65" s="58" t="s">
        <v>100</v>
      </c>
      <c r="D65" s="26">
        <v>431.45454545454544</v>
      </c>
      <c r="E65" s="38">
        <v>30.000000000000004</v>
      </c>
      <c r="F65" s="26">
        <v>136</v>
      </c>
      <c r="G65" s="38">
        <v>25</v>
      </c>
      <c r="H65" s="26"/>
      <c r="I65" s="38"/>
      <c r="J65" s="26">
        <v>254.58823529411762</v>
      </c>
      <c r="K65" s="38">
        <v>27.586206896551726</v>
      </c>
      <c r="L65" s="26">
        <v>8.1851851851851851</v>
      </c>
      <c r="M65" s="38">
        <v>16.666666666666664</v>
      </c>
      <c r="N65" s="26">
        <v>5</v>
      </c>
      <c r="O65" s="38">
        <v>20</v>
      </c>
      <c r="P65" s="26"/>
      <c r="Q65" s="38"/>
      <c r="R65" s="26"/>
      <c r="S65" s="38"/>
      <c r="T65" s="26"/>
      <c r="U65" s="38"/>
      <c r="V65" s="26">
        <v>835.22796593384828</v>
      </c>
      <c r="W65" s="38">
        <v>25.973372148535457</v>
      </c>
    </row>
    <row r="66" spans="1:23" s="19" customFormat="1" ht="25.5" customHeight="1" x14ac:dyDescent="0.15">
      <c r="A66" s="66"/>
      <c r="B66" s="145"/>
      <c r="C66" s="58" t="s">
        <v>101</v>
      </c>
      <c r="D66" s="26">
        <v>143.81818181818181</v>
      </c>
      <c r="E66" s="38">
        <v>10</v>
      </c>
      <c r="F66" s="26">
        <v>136</v>
      </c>
      <c r="G66" s="38">
        <v>25</v>
      </c>
      <c r="H66" s="26">
        <v>118.26666666666667</v>
      </c>
      <c r="I66" s="38">
        <v>50</v>
      </c>
      <c r="J66" s="26">
        <v>63.647058823529413</v>
      </c>
      <c r="K66" s="38">
        <v>6.8965517241379324</v>
      </c>
      <c r="L66" s="26">
        <v>16.37037037037037</v>
      </c>
      <c r="M66" s="38">
        <v>33.333333333333329</v>
      </c>
      <c r="N66" s="26">
        <v>5</v>
      </c>
      <c r="O66" s="38">
        <v>20</v>
      </c>
      <c r="P66" s="26"/>
      <c r="Q66" s="38"/>
      <c r="R66" s="26"/>
      <c r="S66" s="38"/>
      <c r="T66" s="26"/>
      <c r="U66" s="38"/>
      <c r="V66" s="26">
        <v>483.10227767874824</v>
      </c>
      <c r="W66" s="38">
        <v>15.023198163540721</v>
      </c>
    </row>
    <row r="67" spans="1:23" s="19" customFormat="1" ht="25.5" customHeight="1" x14ac:dyDescent="0.15">
      <c r="A67" s="66"/>
      <c r="B67" s="145"/>
      <c r="C67" s="59" t="s">
        <v>102</v>
      </c>
      <c r="D67" s="27">
        <v>287.63636363636363</v>
      </c>
      <c r="E67" s="41">
        <v>20</v>
      </c>
      <c r="F67" s="27">
        <v>136</v>
      </c>
      <c r="G67" s="41">
        <v>25</v>
      </c>
      <c r="H67" s="27"/>
      <c r="I67" s="41"/>
      <c r="J67" s="27">
        <v>63.647058823529413</v>
      </c>
      <c r="K67" s="41">
        <v>6.8965517241379324</v>
      </c>
      <c r="L67" s="27"/>
      <c r="M67" s="41"/>
      <c r="N67" s="27"/>
      <c r="O67" s="41"/>
      <c r="P67" s="27"/>
      <c r="Q67" s="41"/>
      <c r="R67" s="27"/>
      <c r="S67" s="41"/>
      <c r="T67" s="27"/>
      <c r="U67" s="41"/>
      <c r="V67" s="27">
        <v>487.28342245989302</v>
      </c>
      <c r="W67" s="41">
        <v>15.153220664985772</v>
      </c>
    </row>
    <row r="68" spans="1:23" s="19" customFormat="1" ht="25.5" customHeight="1" x14ac:dyDescent="0.15">
      <c r="A68" s="66"/>
      <c r="B68" s="45"/>
      <c r="C68" s="60" t="s">
        <v>47</v>
      </c>
      <c r="D68" s="28">
        <v>1438.181818181818</v>
      </c>
      <c r="E68" s="44">
        <v>100</v>
      </c>
      <c r="F68" s="28">
        <v>544</v>
      </c>
      <c r="G68" s="44">
        <v>100</v>
      </c>
      <c r="H68" s="28">
        <v>236.53333333333333</v>
      </c>
      <c r="I68" s="44">
        <v>100</v>
      </c>
      <c r="J68" s="28">
        <v>922.88235294117635</v>
      </c>
      <c r="K68" s="44">
        <v>100</v>
      </c>
      <c r="L68" s="28">
        <v>49.111111111111114</v>
      </c>
      <c r="M68" s="44">
        <v>100</v>
      </c>
      <c r="N68" s="28">
        <v>25</v>
      </c>
      <c r="O68" s="44">
        <v>100</v>
      </c>
      <c r="P68" s="28"/>
      <c r="Q68" s="44"/>
      <c r="R68" s="28"/>
      <c r="S68" s="44"/>
      <c r="T68" s="28"/>
      <c r="U68" s="44"/>
      <c r="V68" s="28">
        <v>3215.7086155674388</v>
      </c>
      <c r="W68" s="44">
        <v>100</v>
      </c>
    </row>
    <row r="69" spans="1:23" s="19" customFormat="1" ht="25.5" customHeight="1" x14ac:dyDescent="0.15">
      <c r="A69" s="54"/>
      <c r="B69" s="149" t="s">
        <v>1</v>
      </c>
      <c r="C69" s="57" t="s">
        <v>97</v>
      </c>
      <c r="D69" s="25">
        <v>1265.4545454545455</v>
      </c>
      <c r="E69" s="35">
        <v>40.739873565909619</v>
      </c>
      <c r="F69" s="25">
        <v>751.82758620689651</v>
      </c>
      <c r="G69" s="35">
        <v>21.997013660485482</v>
      </c>
      <c r="H69" s="25">
        <v>508.5263157894737</v>
      </c>
      <c r="I69" s="35">
        <v>20.140439718342346</v>
      </c>
      <c r="J69" s="25">
        <v>2280.9411764705883</v>
      </c>
      <c r="K69" s="35">
        <v>32.135516807001252</v>
      </c>
      <c r="L69" s="25">
        <v>305.81018518518522</v>
      </c>
      <c r="M69" s="35">
        <v>21.265944226596353</v>
      </c>
      <c r="N69" s="25">
        <v>174.41791044776119</v>
      </c>
      <c r="O69" s="35">
        <v>31.964769277058995</v>
      </c>
      <c r="P69" s="25">
        <v>53.76</v>
      </c>
      <c r="Q69" s="35">
        <v>35</v>
      </c>
      <c r="R69" s="25">
        <v>1.4285714285714286</v>
      </c>
      <c r="S69" s="35">
        <v>9.0909090909090917</v>
      </c>
      <c r="T69" s="25">
        <v>6.7272727272727275</v>
      </c>
      <c r="U69" s="35">
        <v>33.333333333333329</v>
      </c>
      <c r="V69" s="25">
        <v>5348.893563710295</v>
      </c>
      <c r="W69" s="35">
        <v>29.197003574991339</v>
      </c>
    </row>
    <row r="70" spans="1:23" s="19" customFormat="1" ht="25.5" customHeight="1" x14ac:dyDescent="0.15">
      <c r="A70" s="62"/>
      <c r="B70" s="150"/>
      <c r="C70" s="58" t="s">
        <v>98</v>
      </c>
      <c r="D70" s="26">
        <v>143.81818181818181</v>
      </c>
      <c r="E70" s="38">
        <v>4.6300632170451879</v>
      </c>
      <c r="F70" s="26"/>
      <c r="G70" s="38"/>
      <c r="H70" s="26">
        <v>881.05614035087717</v>
      </c>
      <c r="I70" s="38">
        <v>34.894670211243231</v>
      </c>
      <c r="J70" s="26">
        <v>1521.4117647058824</v>
      </c>
      <c r="K70" s="38">
        <v>21.434727839289263</v>
      </c>
      <c r="L70" s="26">
        <v>338.87962962962968</v>
      </c>
      <c r="M70" s="38">
        <v>23.565583006561198</v>
      </c>
      <c r="N70" s="26">
        <v>169.41791044776119</v>
      </c>
      <c r="O70" s="38">
        <v>31.048442244043869</v>
      </c>
      <c r="P70" s="26">
        <v>69.12</v>
      </c>
      <c r="Q70" s="38">
        <v>45.000000000000007</v>
      </c>
      <c r="R70" s="26">
        <v>7.1428571428571432</v>
      </c>
      <c r="S70" s="38">
        <v>45.45454545454546</v>
      </c>
      <c r="T70" s="26">
        <v>6.7272727272727275</v>
      </c>
      <c r="U70" s="38">
        <v>33.333333333333329</v>
      </c>
      <c r="V70" s="26">
        <v>3137.5737568224617</v>
      </c>
      <c r="W70" s="38">
        <v>17.12648627302281</v>
      </c>
    </row>
    <row r="71" spans="1:23" s="19" customFormat="1" ht="25.5" customHeight="1" x14ac:dyDescent="0.15">
      <c r="A71" s="62"/>
      <c r="B71" s="150"/>
      <c r="C71" s="58" t="s">
        <v>99</v>
      </c>
      <c r="D71" s="26"/>
      <c r="E71" s="38"/>
      <c r="F71" s="26">
        <v>410.55172413793105</v>
      </c>
      <c r="G71" s="38">
        <v>12.011945358058073</v>
      </c>
      <c r="H71" s="26"/>
      <c r="I71" s="38"/>
      <c r="J71" s="26">
        <v>1393.6470588235295</v>
      </c>
      <c r="K71" s="38">
        <v>19.634688059404628</v>
      </c>
      <c r="L71" s="26">
        <v>272.74074074074076</v>
      </c>
      <c r="M71" s="38">
        <v>18.966305446631509</v>
      </c>
      <c r="N71" s="26">
        <v>68.507462686567166</v>
      </c>
      <c r="O71" s="38">
        <v>12.55504800459531</v>
      </c>
      <c r="P71" s="26"/>
      <c r="Q71" s="38"/>
      <c r="R71" s="26">
        <v>5.7142857142857144</v>
      </c>
      <c r="S71" s="38">
        <v>36.363636363636367</v>
      </c>
      <c r="T71" s="26">
        <v>6.7272727272727275</v>
      </c>
      <c r="U71" s="38">
        <v>33.333333333333329</v>
      </c>
      <c r="V71" s="26">
        <v>2157.8885448303267</v>
      </c>
      <c r="W71" s="38">
        <v>11.778862078186663</v>
      </c>
    </row>
    <row r="72" spans="1:23" s="19" customFormat="1" ht="25.5" customHeight="1" x14ac:dyDescent="0.15">
      <c r="A72" s="62"/>
      <c r="B72" s="150"/>
      <c r="C72" s="58" t="s">
        <v>100</v>
      </c>
      <c r="D72" s="26">
        <v>431.45454545454544</v>
      </c>
      <c r="E72" s="38">
        <v>13.890189651135564</v>
      </c>
      <c r="F72" s="26">
        <v>957.10344827586209</v>
      </c>
      <c r="G72" s="38">
        <v>28.002986339514518</v>
      </c>
      <c r="H72" s="26">
        <v>508.5263157894737</v>
      </c>
      <c r="I72" s="38">
        <v>20.140439718342346</v>
      </c>
      <c r="J72" s="26">
        <v>1489.5882352941176</v>
      </c>
      <c r="K72" s="38">
        <v>20.986375389511366</v>
      </c>
      <c r="L72" s="26">
        <v>438.08796296296305</v>
      </c>
      <c r="M72" s="38">
        <v>30.464499346455728</v>
      </c>
      <c r="N72" s="26">
        <v>114.61194029850745</v>
      </c>
      <c r="O72" s="38">
        <v>21.004403840367619</v>
      </c>
      <c r="P72" s="26">
        <v>30.72</v>
      </c>
      <c r="Q72" s="38">
        <v>20</v>
      </c>
      <c r="R72" s="26">
        <v>1.4285714285714286</v>
      </c>
      <c r="S72" s="38">
        <v>9.0909090909090917</v>
      </c>
      <c r="T72" s="26"/>
      <c r="U72" s="38"/>
      <c r="V72" s="26">
        <v>3971.5210195040404</v>
      </c>
      <c r="W72" s="38">
        <v>21.678598017227834</v>
      </c>
    </row>
    <row r="73" spans="1:23" s="19" customFormat="1" ht="25.5" customHeight="1" x14ac:dyDescent="0.15">
      <c r="A73" s="62"/>
      <c r="B73" s="150"/>
      <c r="C73" s="58" t="s">
        <v>101</v>
      </c>
      <c r="D73" s="26">
        <v>421.81818181818181</v>
      </c>
      <c r="E73" s="38">
        <v>13.579957855303206</v>
      </c>
      <c r="F73" s="26">
        <v>751.82758620689651</v>
      </c>
      <c r="G73" s="38">
        <v>21.997013660485482</v>
      </c>
      <c r="H73" s="26">
        <v>372.52982456140353</v>
      </c>
      <c r="I73" s="38">
        <v>14.754230492900886</v>
      </c>
      <c r="J73" s="26">
        <v>63.647058823529413</v>
      </c>
      <c r="K73" s="38">
        <v>0.89670489955579114</v>
      </c>
      <c r="L73" s="26">
        <v>49.43981481481481</v>
      </c>
      <c r="M73" s="38">
        <v>3.4380291937903626</v>
      </c>
      <c r="N73" s="26">
        <v>18.701492537313435</v>
      </c>
      <c r="O73" s="38">
        <v>3.4273366339341886</v>
      </c>
      <c r="P73" s="26"/>
      <c r="Q73" s="38"/>
      <c r="R73" s="26"/>
      <c r="S73" s="38"/>
      <c r="T73" s="26"/>
      <c r="U73" s="38"/>
      <c r="V73" s="26">
        <v>1677.9639587621396</v>
      </c>
      <c r="W73" s="38">
        <v>9.1591876187383932</v>
      </c>
    </row>
    <row r="74" spans="1:23" s="19" customFormat="1" ht="25.5" customHeight="1" x14ac:dyDescent="0.15">
      <c r="A74" s="62"/>
      <c r="B74" s="150"/>
      <c r="C74" s="59" t="s">
        <v>102</v>
      </c>
      <c r="D74" s="27">
        <v>843.63636363636363</v>
      </c>
      <c r="E74" s="41">
        <v>27.159915710606413</v>
      </c>
      <c r="F74" s="27">
        <v>546.55172413793105</v>
      </c>
      <c r="G74" s="41">
        <v>15.991040981456447</v>
      </c>
      <c r="H74" s="27">
        <v>254.26315789473685</v>
      </c>
      <c r="I74" s="41">
        <v>10.070219859171173</v>
      </c>
      <c r="J74" s="27">
        <v>348.64705882352939</v>
      </c>
      <c r="K74" s="41">
        <v>4.9119870052376839</v>
      </c>
      <c r="L74" s="27">
        <v>33.069444444444443</v>
      </c>
      <c r="M74" s="41">
        <v>2.2996387799648432</v>
      </c>
      <c r="N74" s="27"/>
      <c r="O74" s="41"/>
      <c r="P74" s="27"/>
      <c r="Q74" s="41"/>
      <c r="R74" s="27"/>
      <c r="S74" s="41"/>
      <c r="T74" s="27"/>
      <c r="U74" s="41"/>
      <c r="V74" s="27">
        <v>2026.1677489370054</v>
      </c>
      <c r="W74" s="41">
        <v>11.059862437832948</v>
      </c>
    </row>
    <row r="75" spans="1:23" s="19" customFormat="1" ht="25.5" customHeight="1" x14ac:dyDescent="0.15">
      <c r="A75" s="63"/>
      <c r="B75" s="64"/>
      <c r="C75" s="60" t="s">
        <v>47</v>
      </c>
      <c r="D75" s="28">
        <v>3106.1818181818185</v>
      </c>
      <c r="E75" s="44">
        <v>100</v>
      </c>
      <c r="F75" s="28">
        <v>3417.8620689655172</v>
      </c>
      <c r="G75" s="44">
        <v>100</v>
      </c>
      <c r="H75" s="28">
        <v>2524.9017543859654</v>
      </c>
      <c r="I75" s="44">
        <v>100</v>
      </c>
      <c r="J75" s="28">
        <v>7097.8823529411775</v>
      </c>
      <c r="K75" s="44">
        <v>100</v>
      </c>
      <c r="L75" s="28">
        <v>1438.0277777777781</v>
      </c>
      <c r="M75" s="44">
        <v>100</v>
      </c>
      <c r="N75" s="28">
        <v>545.6567164179105</v>
      </c>
      <c r="O75" s="44">
        <v>100</v>
      </c>
      <c r="P75" s="28">
        <v>153.6</v>
      </c>
      <c r="Q75" s="44">
        <v>100</v>
      </c>
      <c r="R75" s="28">
        <v>15.714285714285714</v>
      </c>
      <c r="S75" s="44">
        <v>100</v>
      </c>
      <c r="T75" s="28">
        <v>20.181818181818183</v>
      </c>
      <c r="U75" s="44">
        <v>100</v>
      </c>
      <c r="V75" s="28">
        <v>18320.008592566272</v>
      </c>
      <c r="W75" s="44">
        <v>100</v>
      </c>
    </row>
    <row r="76" spans="1:23" s="19" customFormat="1" ht="25.5" customHeight="1" x14ac:dyDescent="0.15">
      <c r="A76" s="140" t="s">
        <v>54</v>
      </c>
      <c r="B76" s="130" t="s">
        <v>55</v>
      </c>
      <c r="C76" s="57" t="s">
        <v>97</v>
      </c>
      <c r="D76" s="25">
        <v>312.09677419354841</v>
      </c>
      <c r="E76" s="35">
        <v>21.739130434782609</v>
      </c>
      <c r="F76" s="25">
        <v>162.71428571428572</v>
      </c>
      <c r="G76" s="35">
        <v>19.999999999999996</v>
      </c>
      <c r="H76" s="25">
        <v>63.047619047619051</v>
      </c>
      <c r="I76" s="35">
        <v>12.5</v>
      </c>
      <c r="J76" s="25">
        <v>96.986301369863</v>
      </c>
      <c r="K76" s="35">
        <v>17.543859649122805</v>
      </c>
      <c r="L76" s="25">
        <v>3.3333333333333335</v>
      </c>
      <c r="M76" s="35">
        <v>6.6666666666666679</v>
      </c>
      <c r="N76" s="25">
        <v>1.4615384615384615</v>
      </c>
      <c r="O76" s="35">
        <v>7.6923076923076916</v>
      </c>
      <c r="P76" s="25">
        <v>0.5</v>
      </c>
      <c r="Q76" s="35">
        <v>100</v>
      </c>
      <c r="R76" s="25"/>
      <c r="S76" s="35"/>
      <c r="T76" s="25"/>
      <c r="U76" s="35"/>
      <c r="V76" s="25">
        <v>640.13985212018804</v>
      </c>
      <c r="W76" s="35">
        <v>18.961940878486839</v>
      </c>
    </row>
    <row r="77" spans="1:23" s="19" customFormat="1" ht="25.5" customHeight="1" x14ac:dyDescent="0.15">
      <c r="A77" s="133"/>
      <c r="B77" s="145"/>
      <c r="C77" s="58" t="s">
        <v>98</v>
      </c>
      <c r="D77" s="26">
        <v>187.25806451612902</v>
      </c>
      <c r="E77" s="38">
        <v>13.043478260869565</v>
      </c>
      <c r="F77" s="26">
        <v>203.39285714285717</v>
      </c>
      <c r="G77" s="38">
        <v>24.999999999999996</v>
      </c>
      <c r="H77" s="26">
        <v>126.0952380952381</v>
      </c>
      <c r="I77" s="38">
        <v>25</v>
      </c>
      <c r="J77" s="26">
        <v>252.16438356164392</v>
      </c>
      <c r="K77" s="38">
        <v>45.614035087719316</v>
      </c>
      <c r="L77" s="26">
        <v>26.666666666666664</v>
      </c>
      <c r="M77" s="38">
        <v>53.333333333333336</v>
      </c>
      <c r="N77" s="26">
        <v>13.153846153846153</v>
      </c>
      <c r="O77" s="38">
        <v>69.230769230769226</v>
      </c>
      <c r="P77" s="26"/>
      <c r="Q77" s="38"/>
      <c r="R77" s="26"/>
      <c r="S77" s="38"/>
      <c r="T77" s="26"/>
      <c r="U77" s="38"/>
      <c r="V77" s="26">
        <v>808.73105613638108</v>
      </c>
      <c r="W77" s="38">
        <v>23.955875301722457</v>
      </c>
    </row>
    <row r="78" spans="1:23" s="19" customFormat="1" ht="25.5" customHeight="1" x14ac:dyDescent="0.15">
      <c r="A78" s="133"/>
      <c r="B78" s="145"/>
      <c r="C78" s="58" t="s">
        <v>99</v>
      </c>
      <c r="D78" s="26">
        <v>187.25806451612902</v>
      </c>
      <c r="E78" s="38">
        <v>13.043478260869565</v>
      </c>
      <c r="F78" s="26"/>
      <c r="G78" s="38"/>
      <c r="H78" s="26"/>
      <c r="I78" s="38"/>
      <c r="J78" s="26">
        <v>116.38356164383559</v>
      </c>
      <c r="K78" s="38">
        <v>21.052631578947366</v>
      </c>
      <c r="L78" s="26">
        <v>13.333333333333334</v>
      </c>
      <c r="M78" s="38">
        <v>26.666666666666671</v>
      </c>
      <c r="N78" s="26">
        <v>1.4615384615384615</v>
      </c>
      <c r="O78" s="38">
        <v>7.6923076923076916</v>
      </c>
      <c r="P78" s="26"/>
      <c r="Q78" s="38"/>
      <c r="R78" s="26"/>
      <c r="S78" s="38"/>
      <c r="T78" s="26"/>
      <c r="U78" s="38"/>
      <c r="V78" s="26">
        <v>318.4364979548364</v>
      </c>
      <c r="W78" s="38">
        <v>9.4325857510247904</v>
      </c>
    </row>
    <row r="79" spans="1:23" s="19" customFormat="1" ht="25.5" customHeight="1" x14ac:dyDescent="0.15">
      <c r="A79" s="133"/>
      <c r="B79" s="145"/>
      <c r="C79" s="58" t="s">
        <v>100</v>
      </c>
      <c r="D79" s="26">
        <v>374.51612903225811</v>
      </c>
      <c r="E79" s="38">
        <v>26.086956521739133</v>
      </c>
      <c r="F79" s="26">
        <v>244.07142857142861</v>
      </c>
      <c r="G79" s="38">
        <v>29.999999999999996</v>
      </c>
      <c r="H79" s="26">
        <v>189.14285714285714</v>
      </c>
      <c r="I79" s="38">
        <v>37.5</v>
      </c>
      <c r="J79" s="26">
        <v>67.890410958904113</v>
      </c>
      <c r="K79" s="38">
        <v>12.280701754385966</v>
      </c>
      <c r="L79" s="26">
        <v>6.666666666666667</v>
      </c>
      <c r="M79" s="38">
        <v>13.333333333333336</v>
      </c>
      <c r="N79" s="26">
        <v>2.9230769230769229</v>
      </c>
      <c r="O79" s="38">
        <v>15.384615384615383</v>
      </c>
      <c r="P79" s="26"/>
      <c r="Q79" s="38"/>
      <c r="R79" s="26"/>
      <c r="S79" s="38"/>
      <c r="T79" s="26"/>
      <c r="U79" s="38"/>
      <c r="V79" s="26">
        <v>885.21056929519148</v>
      </c>
      <c r="W79" s="38">
        <v>26.221317770473082</v>
      </c>
    </row>
    <row r="80" spans="1:23" s="19" customFormat="1" ht="25.5" customHeight="1" x14ac:dyDescent="0.15">
      <c r="A80" s="133"/>
      <c r="B80" s="145"/>
      <c r="C80" s="58" t="s">
        <v>101</v>
      </c>
      <c r="D80" s="26">
        <v>187.25806451612902</v>
      </c>
      <c r="E80" s="38">
        <v>13.043478260869565</v>
      </c>
      <c r="F80" s="26">
        <v>122.03571428571429</v>
      </c>
      <c r="G80" s="38">
        <v>14.999999999999996</v>
      </c>
      <c r="H80" s="26">
        <v>63.047619047619051</v>
      </c>
      <c r="I80" s="38">
        <v>12.5</v>
      </c>
      <c r="J80" s="26">
        <v>9.6986301369863011</v>
      </c>
      <c r="K80" s="38">
        <v>1.7543859649122808</v>
      </c>
      <c r="L80" s="26"/>
      <c r="M80" s="38"/>
      <c r="N80" s="26"/>
      <c r="O80" s="38"/>
      <c r="P80" s="26"/>
      <c r="Q80" s="38"/>
      <c r="R80" s="26"/>
      <c r="S80" s="38"/>
      <c r="T80" s="26"/>
      <c r="U80" s="38"/>
      <c r="V80" s="26">
        <v>382.04002798644865</v>
      </c>
      <c r="W80" s="38">
        <v>11.316621516222011</v>
      </c>
    </row>
    <row r="81" spans="1:23" s="19" customFormat="1" ht="25.5" customHeight="1" x14ac:dyDescent="0.15">
      <c r="A81" s="133"/>
      <c r="B81" s="145"/>
      <c r="C81" s="59" t="s">
        <v>102</v>
      </c>
      <c r="D81" s="27">
        <v>187.25806451612902</v>
      </c>
      <c r="E81" s="41">
        <v>13.043478260869565</v>
      </c>
      <c r="F81" s="27">
        <v>81.357142857142861</v>
      </c>
      <c r="G81" s="41">
        <v>9.9999999999999982</v>
      </c>
      <c r="H81" s="27">
        <v>63.047619047619051</v>
      </c>
      <c r="I81" s="41">
        <v>12.5</v>
      </c>
      <c r="J81" s="27">
        <v>9.6986301369863011</v>
      </c>
      <c r="K81" s="41">
        <v>1.7543859649122808</v>
      </c>
      <c r="L81" s="27"/>
      <c r="M81" s="41"/>
      <c r="N81" s="27"/>
      <c r="O81" s="41"/>
      <c r="P81" s="27"/>
      <c r="Q81" s="41"/>
      <c r="R81" s="27"/>
      <c r="S81" s="41"/>
      <c r="T81" s="27"/>
      <c r="U81" s="41"/>
      <c r="V81" s="27">
        <v>341.36145655787726</v>
      </c>
      <c r="W81" s="41">
        <v>10.11165878207083</v>
      </c>
    </row>
    <row r="82" spans="1:23" s="19" customFormat="1" ht="25.5" customHeight="1" x14ac:dyDescent="0.15">
      <c r="A82" s="133"/>
      <c r="B82" s="45"/>
      <c r="C82" s="60" t="s">
        <v>47</v>
      </c>
      <c r="D82" s="28">
        <v>1435.6451612903227</v>
      </c>
      <c r="E82" s="44">
        <v>100</v>
      </c>
      <c r="F82" s="28">
        <v>813.57142857142878</v>
      </c>
      <c r="G82" s="44">
        <v>100</v>
      </c>
      <c r="H82" s="28">
        <v>504.38095238095241</v>
      </c>
      <c r="I82" s="44">
        <v>100</v>
      </c>
      <c r="J82" s="28">
        <v>552.82191780821915</v>
      </c>
      <c r="K82" s="44">
        <v>100</v>
      </c>
      <c r="L82" s="28">
        <v>49.999999999999993</v>
      </c>
      <c r="M82" s="44">
        <v>100</v>
      </c>
      <c r="N82" s="28">
        <v>19</v>
      </c>
      <c r="O82" s="44">
        <v>100</v>
      </c>
      <c r="P82" s="28">
        <v>0.5</v>
      </c>
      <c r="Q82" s="44">
        <v>100</v>
      </c>
      <c r="R82" s="28"/>
      <c r="S82" s="44"/>
      <c r="T82" s="28"/>
      <c r="U82" s="44"/>
      <c r="V82" s="28">
        <v>3375.9194600509227</v>
      </c>
      <c r="W82" s="44">
        <v>100</v>
      </c>
    </row>
    <row r="83" spans="1:23" s="19" customFormat="1" ht="25.5" customHeight="1" x14ac:dyDescent="0.15">
      <c r="A83" s="61"/>
      <c r="B83" s="130" t="s">
        <v>56</v>
      </c>
      <c r="C83" s="57" t="s">
        <v>97</v>
      </c>
      <c r="D83" s="25">
        <v>201.40909090909093</v>
      </c>
      <c r="E83" s="35">
        <v>33.333333333333336</v>
      </c>
      <c r="F83" s="25">
        <v>395.45454545454561</v>
      </c>
      <c r="G83" s="35">
        <v>14.87603305785124</v>
      </c>
      <c r="H83" s="25">
        <v>402.96774193548379</v>
      </c>
      <c r="I83" s="35">
        <v>20.68965517241379</v>
      </c>
      <c r="J83" s="25">
        <v>398.66470588235296</v>
      </c>
      <c r="K83" s="35">
        <v>18.354430379746841</v>
      </c>
      <c r="L83" s="25">
        <v>58.317757009345769</v>
      </c>
      <c r="M83" s="35">
        <v>26.262626262626256</v>
      </c>
      <c r="N83" s="25">
        <v>18.074074074074073</v>
      </c>
      <c r="O83" s="35">
        <v>15.18987341772152</v>
      </c>
      <c r="P83" s="25">
        <v>1.7777777777777777</v>
      </c>
      <c r="Q83" s="35">
        <v>12.5</v>
      </c>
      <c r="R83" s="25"/>
      <c r="S83" s="35"/>
      <c r="T83" s="25"/>
      <c r="U83" s="35"/>
      <c r="V83" s="25">
        <v>1476.6656930426709</v>
      </c>
      <c r="W83" s="35">
        <v>19.072111117390026</v>
      </c>
    </row>
    <row r="84" spans="1:23" s="19" customFormat="1" ht="25.5" customHeight="1" x14ac:dyDescent="0.15">
      <c r="A84" s="61"/>
      <c r="B84" s="145"/>
      <c r="C84" s="58" t="s">
        <v>98</v>
      </c>
      <c r="D84" s="26">
        <v>172.63636363636365</v>
      </c>
      <c r="E84" s="38">
        <v>28.571428571428573</v>
      </c>
      <c r="F84" s="26">
        <v>615.15151515151558</v>
      </c>
      <c r="G84" s="38">
        <v>23.140495867768603</v>
      </c>
      <c r="H84" s="26">
        <v>402.96774193548379</v>
      </c>
      <c r="I84" s="38">
        <v>20.68965517241379</v>
      </c>
      <c r="J84" s="26">
        <v>852.31764705882358</v>
      </c>
      <c r="K84" s="38">
        <v>39.240506329113934</v>
      </c>
      <c r="L84" s="26">
        <v>78.504672897196272</v>
      </c>
      <c r="M84" s="38">
        <v>35.353535353535364</v>
      </c>
      <c r="N84" s="26">
        <v>60.246913580246883</v>
      </c>
      <c r="O84" s="38">
        <v>50.632911392405049</v>
      </c>
      <c r="P84" s="26">
        <v>6.2222222222222232</v>
      </c>
      <c r="Q84" s="38">
        <v>43.750000000000007</v>
      </c>
      <c r="R84" s="26">
        <v>1.6</v>
      </c>
      <c r="S84" s="38">
        <v>80</v>
      </c>
      <c r="T84" s="26">
        <v>3</v>
      </c>
      <c r="U84" s="38">
        <v>100</v>
      </c>
      <c r="V84" s="26">
        <v>2192.6470764818514</v>
      </c>
      <c r="W84" s="38">
        <v>28.319482792151412</v>
      </c>
    </row>
    <row r="85" spans="1:23" s="19" customFormat="1" ht="25.5" customHeight="1" x14ac:dyDescent="0.15">
      <c r="A85" s="61"/>
      <c r="B85" s="145"/>
      <c r="C85" s="58" t="s">
        <v>99</v>
      </c>
      <c r="D85" s="26">
        <v>57.545454545454547</v>
      </c>
      <c r="E85" s="38">
        <v>9.5238095238095237</v>
      </c>
      <c r="F85" s="26">
        <v>395.45454545454561</v>
      </c>
      <c r="G85" s="38">
        <v>14.87603305785124</v>
      </c>
      <c r="H85" s="26">
        <v>335.80645161290317</v>
      </c>
      <c r="I85" s="38">
        <v>17.241379310344826</v>
      </c>
      <c r="J85" s="26">
        <v>357.42352941176472</v>
      </c>
      <c r="K85" s="38">
        <v>16.455696202531652</v>
      </c>
      <c r="L85" s="26">
        <v>49.345794392523345</v>
      </c>
      <c r="M85" s="38">
        <v>22.222222222222218</v>
      </c>
      <c r="N85" s="26">
        <v>27.111111111111118</v>
      </c>
      <c r="O85" s="38">
        <v>22.78481012658229</v>
      </c>
      <c r="P85" s="26">
        <v>4.4444444444444446</v>
      </c>
      <c r="Q85" s="38">
        <v>31.250000000000004</v>
      </c>
      <c r="R85" s="26"/>
      <c r="S85" s="38"/>
      <c r="T85" s="26"/>
      <c r="U85" s="38"/>
      <c r="V85" s="26">
        <v>1227.131330972747</v>
      </c>
      <c r="W85" s="38">
        <v>15.849210291951064</v>
      </c>
    </row>
    <row r="86" spans="1:23" s="19" customFormat="1" ht="25.5" customHeight="1" x14ac:dyDescent="0.15">
      <c r="A86" s="61"/>
      <c r="B86" s="145"/>
      <c r="C86" s="58" t="s">
        <v>100</v>
      </c>
      <c r="D86" s="26">
        <v>86.318181818181813</v>
      </c>
      <c r="E86" s="38">
        <v>14.285714285714285</v>
      </c>
      <c r="F86" s="26">
        <v>659.09090909090958</v>
      </c>
      <c r="G86" s="38">
        <v>24.793388429752074</v>
      </c>
      <c r="H86" s="26">
        <v>335.80645161290317</v>
      </c>
      <c r="I86" s="38">
        <v>17.241379310344826</v>
      </c>
      <c r="J86" s="26">
        <v>453.65294117647062</v>
      </c>
      <c r="K86" s="38">
        <v>20.886075949367093</v>
      </c>
      <c r="L86" s="26">
        <v>29.158878504672888</v>
      </c>
      <c r="M86" s="38">
        <v>13.13131313131313</v>
      </c>
      <c r="N86" s="26">
        <v>13.555555555555554</v>
      </c>
      <c r="O86" s="38">
        <v>11.39240506329114</v>
      </c>
      <c r="P86" s="26">
        <v>1.7777777777777777</v>
      </c>
      <c r="Q86" s="38">
        <v>12.5</v>
      </c>
      <c r="R86" s="26">
        <v>0.4</v>
      </c>
      <c r="S86" s="38">
        <v>20</v>
      </c>
      <c r="T86" s="26"/>
      <c r="U86" s="38"/>
      <c r="V86" s="26">
        <v>1579.7606955364718</v>
      </c>
      <c r="W86" s="38">
        <v>20.4036510539331</v>
      </c>
    </row>
    <row r="87" spans="1:23" s="19" customFormat="1" ht="25.5" customHeight="1" x14ac:dyDescent="0.15">
      <c r="A87" s="61"/>
      <c r="B87" s="145"/>
      <c r="C87" s="58" t="s">
        <v>101</v>
      </c>
      <c r="D87" s="26"/>
      <c r="E87" s="38"/>
      <c r="F87" s="26">
        <v>285.60606060606062</v>
      </c>
      <c r="G87" s="38">
        <v>10.743801652892559</v>
      </c>
      <c r="H87" s="26">
        <v>201.48387096774192</v>
      </c>
      <c r="I87" s="38">
        <v>10.344827586206897</v>
      </c>
      <c r="J87" s="26">
        <v>68.735294117647058</v>
      </c>
      <c r="K87" s="38">
        <v>3.1645569620253173</v>
      </c>
      <c r="L87" s="26">
        <v>4.4859813084112146</v>
      </c>
      <c r="M87" s="38">
        <v>2.0202020202020203</v>
      </c>
      <c r="N87" s="26"/>
      <c r="O87" s="38"/>
      <c r="P87" s="26"/>
      <c r="Q87" s="38"/>
      <c r="R87" s="26"/>
      <c r="S87" s="38"/>
      <c r="T87" s="26"/>
      <c r="U87" s="38"/>
      <c r="V87" s="26">
        <v>560.31120699986081</v>
      </c>
      <c r="W87" s="38">
        <v>7.2367886994117834</v>
      </c>
    </row>
    <row r="88" spans="1:23" s="19" customFormat="1" ht="25.5" customHeight="1" x14ac:dyDescent="0.15">
      <c r="A88" s="61"/>
      <c r="B88" s="145"/>
      <c r="C88" s="59" t="s">
        <v>102</v>
      </c>
      <c r="D88" s="27">
        <v>86.318181818181813</v>
      </c>
      <c r="E88" s="41">
        <v>14.285714285714285</v>
      </c>
      <c r="F88" s="27">
        <v>307.57575757575762</v>
      </c>
      <c r="G88" s="41">
        <v>11.570247933884295</v>
      </c>
      <c r="H88" s="27">
        <v>268.64516129032256</v>
      </c>
      <c r="I88" s="41">
        <v>13.793103448275863</v>
      </c>
      <c r="J88" s="27">
        <v>41.241176470588229</v>
      </c>
      <c r="K88" s="41">
        <v>1.89873417721519</v>
      </c>
      <c r="L88" s="27">
        <v>2.2429906542056073</v>
      </c>
      <c r="M88" s="41">
        <v>1.0101010101010102</v>
      </c>
      <c r="N88" s="27"/>
      <c r="O88" s="41"/>
      <c r="P88" s="27"/>
      <c r="Q88" s="41"/>
      <c r="R88" s="27"/>
      <c r="S88" s="41"/>
      <c r="T88" s="27"/>
      <c r="U88" s="41"/>
      <c r="V88" s="27">
        <v>706.02326780905582</v>
      </c>
      <c r="W88" s="41">
        <v>9.1187560451626357</v>
      </c>
    </row>
    <row r="89" spans="1:23" s="19" customFormat="1" ht="25.5" customHeight="1" x14ac:dyDescent="0.15">
      <c r="A89" s="7"/>
      <c r="B89" s="45"/>
      <c r="C89" s="60" t="s">
        <v>47</v>
      </c>
      <c r="D89" s="28">
        <v>604.22727272727275</v>
      </c>
      <c r="E89" s="44">
        <v>100</v>
      </c>
      <c r="F89" s="28">
        <v>2658.3333333333344</v>
      </c>
      <c r="G89" s="44">
        <v>100</v>
      </c>
      <c r="H89" s="28">
        <v>1947.6774193548385</v>
      </c>
      <c r="I89" s="44">
        <v>100</v>
      </c>
      <c r="J89" s="28">
        <v>2172.0352941176466</v>
      </c>
      <c r="K89" s="44">
        <v>100</v>
      </c>
      <c r="L89" s="28">
        <v>222.0560747663551</v>
      </c>
      <c r="M89" s="44">
        <v>100</v>
      </c>
      <c r="N89" s="28">
        <v>118.98765432098763</v>
      </c>
      <c r="O89" s="44">
        <v>100</v>
      </c>
      <c r="P89" s="28">
        <v>14.222222222222221</v>
      </c>
      <c r="Q89" s="44">
        <v>100</v>
      </c>
      <c r="R89" s="28">
        <v>2</v>
      </c>
      <c r="S89" s="44">
        <v>100</v>
      </c>
      <c r="T89" s="28">
        <v>3</v>
      </c>
      <c r="U89" s="44">
        <v>100</v>
      </c>
      <c r="V89" s="28">
        <v>7742.5392708426562</v>
      </c>
      <c r="W89" s="44">
        <v>100</v>
      </c>
    </row>
    <row r="90" spans="1:23" s="19" customFormat="1" ht="25.5" customHeight="1" x14ac:dyDescent="0.15">
      <c r="A90" s="61"/>
      <c r="B90" s="130" t="s">
        <v>57</v>
      </c>
      <c r="C90" s="57" t="s">
        <v>97</v>
      </c>
      <c r="D90" s="25">
        <v>105.14285714285714</v>
      </c>
      <c r="E90" s="35">
        <v>44.444444444444443</v>
      </c>
      <c r="F90" s="25">
        <v>67.28</v>
      </c>
      <c r="G90" s="35">
        <v>8.695652173913043</v>
      </c>
      <c r="H90" s="25">
        <v>137.64705882352942</v>
      </c>
      <c r="I90" s="35">
        <v>25</v>
      </c>
      <c r="J90" s="25">
        <v>279.45833333333337</v>
      </c>
      <c r="K90" s="35">
        <v>20.652173913043487</v>
      </c>
      <c r="L90" s="25">
        <v>25.625</v>
      </c>
      <c r="M90" s="35">
        <v>21.276595744680851</v>
      </c>
      <c r="N90" s="25">
        <v>11.375</v>
      </c>
      <c r="O90" s="35">
        <v>17.948717948717949</v>
      </c>
      <c r="P90" s="25">
        <v>5</v>
      </c>
      <c r="Q90" s="35">
        <v>50</v>
      </c>
      <c r="R90" s="25">
        <v>2.5</v>
      </c>
      <c r="S90" s="35">
        <v>50</v>
      </c>
      <c r="T90" s="25">
        <v>0.66666666666666663</v>
      </c>
      <c r="U90" s="35">
        <v>16.666666666666668</v>
      </c>
      <c r="V90" s="25">
        <v>634.69491596638659</v>
      </c>
      <c r="W90" s="35">
        <v>20.363287222027012</v>
      </c>
    </row>
    <row r="91" spans="1:23" s="19" customFormat="1" ht="25.5" customHeight="1" x14ac:dyDescent="0.15">
      <c r="A91" s="61"/>
      <c r="B91" s="145"/>
      <c r="C91" s="58" t="s">
        <v>98</v>
      </c>
      <c r="D91" s="26"/>
      <c r="E91" s="38"/>
      <c r="F91" s="26">
        <v>67.28</v>
      </c>
      <c r="G91" s="38">
        <v>8.695652173913043</v>
      </c>
      <c r="H91" s="26">
        <v>103.23529411764707</v>
      </c>
      <c r="I91" s="38">
        <v>18.75</v>
      </c>
      <c r="J91" s="26">
        <v>470.66666666666646</v>
      </c>
      <c r="K91" s="38">
        <v>34.782608695652165</v>
      </c>
      <c r="L91" s="26">
        <v>51.25</v>
      </c>
      <c r="M91" s="38">
        <v>42.553191489361701</v>
      </c>
      <c r="N91" s="26">
        <v>32.5</v>
      </c>
      <c r="O91" s="38">
        <v>51.282051282051285</v>
      </c>
      <c r="P91" s="26">
        <v>3.3333333333333335</v>
      </c>
      <c r="Q91" s="38">
        <v>33.333333333333336</v>
      </c>
      <c r="R91" s="26">
        <v>2.5</v>
      </c>
      <c r="S91" s="38">
        <v>50</v>
      </c>
      <c r="T91" s="26">
        <v>3.333333333333333</v>
      </c>
      <c r="U91" s="38">
        <v>83.333333333333329</v>
      </c>
      <c r="V91" s="26">
        <v>734.0986274509803</v>
      </c>
      <c r="W91" s="38">
        <v>23.552514482204856</v>
      </c>
    </row>
    <row r="92" spans="1:23" s="19" customFormat="1" ht="25.5" customHeight="1" x14ac:dyDescent="0.15">
      <c r="A92" s="61"/>
      <c r="B92" s="145"/>
      <c r="C92" s="58" t="s">
        <v>99</v>
      </c>
      <c r="D92" s="26">
        <v>26.285714285714285</v>
      </c>
      <c r="E92" s="38">
        <v>11.111111111111111</v>
      </c>
      <c r="F92" s="26">
        <v>100.92</v>
      </c>
      <c r="G92" s="38">
        <v>13.043478260869565</v>
      </c>
      <c r="H92" s="26">
        <v>137.64705882352942</v>
      </c>
      <c r="I92" s="38">
        <v>25</v>
      </c>
      <c r="J92" s="26">
        <v>279.45833333333337</v>
      </c>
      <c r="K92" s="38">
        <v>20.652173913043487</v>
      </c>
      <c r="L92" s="26">
        <v>10.25</v>
      </c>
      <c r="M92" s="38">
        <v>8.5106382978723403</v>
      </c>
      <c r="N92" s="26">
        <v>8.125</v>
      </c>
      <c r="O92" s="38">
        <v>12.820512820512821</v>
      </c>
      <c r="P92" s="26">
        <v>1.6666666666666667</v>
      </c>
      <c r="Q92" s="38">
        <v>16.666666666666668</v>
      </c>
      <c r="R92" s="26"/>
      <c r="S92" s="38"/>
      <c r="T92" s="26"/>
      <c r="U92" s="38"/>
      <c r="V92" s="26">
        <v>564.35277310924369</v>
      </c>
      <c r="W92" s="38">
        <v>18.106459220447878</v>
      </c>
    </row>
    <row r="93" spans="1:23" s="19" customFormat="1" ht="25.5" customHeight="1" x14ac:dyDescent="0.15">
      <c r="A93" s="61"/>
      <c r="B93" s="145"/>
      <c r="C93" s="58" t="s">
        <v>100</v>
      </c>
      <c r="D93" s="26">
        <v>78.857142857142861</v>
      </c>
      <c r="E93" s="38">
        <v>33.333333333333336</v>
      </c>
      <c r="F93" s="26">
        <v>235.47999999999996</v>
      </c>
      <c r="G93" s="38">
        <v>30.434782608695645</v>
      </c>
      <c r="H93" s="26">
        <v>103.23529411764707</v>
      </c>
      <c r="I93" s="38">
        <v>18.75</v>
      </c>
      <c r="J93" s="26">
        <v>147.08333333333334</v>
      </c>
      <c r="K93" s="38">
        <v>10.869565217391308</v>
      </c>
      <c r="L93" s="26">
        <v>25.625</v>
      </c>
      <c r="M93" s="38">
        <v>21.276595744680851</v>
      </c>
      <c r="N93" s="26">
        <v>9.75</v>
      </c>
      <c r="O93" s="38">
        <v>15.384615384615385</v>
      </c>
      <c r="P93" s="26"/>
      <c r="Q93" s="38"/>
      <c r="R93" s="26"/>
      <c r="S93" s="38"/>
      <c r="T93" s="26"/>
      <c r="U93" s="38"/>
      <c r="V93" s="26">
        <v>600.03077030812324</v>
      </c>
      <c r="W93" s="38">
        <v>19.251137216428447</v>
      </c>
    </row>
    <row r="94" spans="1:23" s="19" customFormat="1" ht="25.5" customHeight="1" x14ac:dyDescent="0.15">
      <c r="A94" s="61"/>
      <c r="B94" s="145"/>
      <c r="C94" s="58" t="s">
        <v>101</v>
      </c>
      <c r="D94" s="26"/>
      <c r="E94" s="38"/>
      <c r="F94" s="26">
        <v>67.28</v>
      </c>
      <c r="G94" s="38">
        <v>8.695652173913043</v>
      </c>
      <c r="H94" s="26">
        <v>34.411764705882355</v>
      </c>
      <c r="I94" s="38">
        <v>6.25</v>
      </c>
      <c r="J94" s="26">
        <v>88.25</v>
      </c>
      <c r="K94" s="38">
        <v>6.521739130434784</v>
      </c>
      <c r="L94" s="26">
        <v>7.6875</v>
      </c>
      <c r="M94" s="38">
        <v>6.3829787234042552</v>
      </c>
      <c r="N94" s="26"/>
      <c r="O94" s="38"/>
      <c r="P94" s="26"/>
      <c r="Q94" s="38"/>
      <c r="R94" s="26"/>
      <c r="S94" s="38"/>
      <c r="T94" s="26"/>
      <c r="U94" s="38"/>
      <c r="V94" s="26">
        <v>197.62926470588235</v>
      </c>
      <c r="W94" s="38">
        <v>6.3406549815455255</v>
      </c>
    </row>
    <row r="95" spans="1:23" s="19" customFormat="1" ht="25.5" customHeight="1" x14ac:dyDescent="0.15">
      <c r="A95" s="61"/>
      <c r="B95" s="145"/>
      <c r="C95" s="59" t="s">
        <v>102</v>
      </c>
      <c r="D95" s="27">
        <v>26.285714285714285</v>
      </c>
      <c r="E95" s="41">
        <v>11.111111111111111</v>
      </c>
      <c r="F95" s="27">
        <v>235.47999999999996</v>
      </c>
      <c r="G95" s="41">
        <v>30.434782608695645</v>
      </c>
      <c r="H95" s="27">
        <v>34.411764705882355</v>
      </c>
      <c r="I95" s="41">
        <v>6.25</v>
      </c>
      <c r="J95" s="27">
        <v>88.25</v>
      </c>
      <c r="K95" s="41">
        <v>6.521739130434784</v>
      </c>
      <c r="L95" s="27"/>
      <c r="M95" s="41"/>
      <c r="N95" s="27">
        <v>1.625</v>
      </c>
      <c r="O95" s="41">
        <v>2.5641025641025643</v>
      </c>
      <c r="P95" s="27"/>
      <c r="Q95" s="41"/>
      <c r="R95" s="27"/>
      <c r="S95" s="41"/>
      <c r="T95" s="27"/>
      <c r="U95" s="41"/>
      <c r="V95" s="27">
        <v>386.05247899159662</v>
      </c>
      <c r="W95" s="41">
        <v>12.385946877346287</v>
      </c>
    </row>
    <row r="96" spans="1:23" s="19" customFormat="1" ht="25.5" customHeight="1" x14ac:dyDescent="0.15">
      <c r="A96" s="61"/>
      <c r="B96" s="45"/>
      <c r="C96" s="60" t="s">
        <v>47</v>
      </c>
      <c r="D96" s="28">
        <v>236.57142857142856</v>
      </c>
      <c r="E96" s="44">
        <v>100</v>
      </c>
      <c r="F96" s="28">
        <v>773.72</v>
      </c>
      <c r="G96" s="44">
        <v>100</v>
      </c>
      <c r="H96" s="28">
        <v>550.58823529411768</v>
      </c>
      <c r="I96" s="44">
        <v>100</v>
      </c>
      <c r="J96" s="28">
        <v>1353.1666666666663</v>
      </c>
      <c r="K96" s="44">
        <v>100</v>
      </c>
      <c r="L96" s="28">
        <v>120.4375</v>
      </c>
      <c r="M96" s="44">
        <v>100</v>
      </c>
      <c r="N96" s="28">
        <v>63.375</v>
      </c>
      <c r="O96" s="44">
        <v>100</v>
      </c>
      <c r="P96" s="28">
        <v>10</v>
      </c>
      <c r="Q96" s="44">
        <v>100</v>
      </c>
      <c r="R96" s="28">
        <v>5</v>
      </c>
      <c r="S96" s="44">
        <v>100</v>
      </c>
      <c r="T96" s="28">
        <v>3.9999999999999996</v>
      </c>
      <c r="U96" s="44">
        <v>100</v>
      </c>
      <c r="V96" s="28">
        <v>3116.8588305322128</v>
      </c>
      <c r="W96" s="44">
        <v>100</v>
      </c>
    </row>
    <row r="97" spans="1:23" s="19" customFormat="1" ht="25.5" customHeight="1" x14ac:dyDescent="0.15">
      <c r="A97" s="61"/>
      <c r="B97" s="130" t="s">
        <v>5</v>
      </c>
      <c r="C97" s="57" t="s">
        <v>97</v>
      </c>
      <c r="D97" s="25"/>
      <c r="E97" s="35"/>
      <c r="F97" s="25">
        <v>51.100000000000009</v>
      </c>
      <c r="G97" s="35">
        <v>10.344827586206897</v>
      </c>
      <c r="H97" s="25">
        <v>94</v>
      </c>
      <c r="I97" s="35">
        <v>26.315789473684209</v>
      </c>
      <c r="J97" s="25">
        <v>83.850000000000023</v>
      </c>
      <c r="K97" s="35">
        <v>22.807017543859651</v>
      </c>
      <c r="L97" s="25">
        <v>1.6666666666666667</v>
      </c>
      <c r="M97" s="35">
        <v>5.5555555555555554</v>
      </c>
      <c r="N97" s="25"/>
      <c r="O97" s="35"/>
      <c r="P97" s="25"/>
      <c r="Q97" s="35"/>
      <c r="R97" s="25"/>
      <c r="S97" s="35"/>
      <c r="T97" s="25"/>
      <c r="U97" s="35"/>
      <c r="V97" s="25">
        <v>230.6166666666667</v>
      </c>
      <c r="W97" s="35">
        <v>17.816262151548315</v>
      </c>
    </row>
    <row r="98" spans="1:23" s="19" customFormat="1" ht="25.5" customHeight="1" x14ac:dyDescent="0.15">
      <c r="A98" s="61"/>
      <c r="B98" s="145"/>
      <c r="C98" s="58" t="s">
        <v>98</v>
      </c>
      <c r="D98" s="26"/>
      <c r="E98" s="38"/>
      <c r="F98" s="26">
        <v>119.23333333333333</v>
      </c>
      <c r="G98" s="38">
        <v>24.137931034482754</v>
      </c>
      <c r="H98" s="26">
        <v>94</v>
      </c>
      <c r="I98" s="38">
        <v>26.315789473684209</v>
      </c>
      <c r="J98" s="26">
        <v>129.00000000000003</v>
      </c>
      <c r="K98" s="38">
        <v>35.087719298245617</v>
      </c>
      <c r="L98" s="26">
        <v>21.666666666666668</v>
      </c>
      <c r="M98" s="38">
        <v>72.222222222222214</v>
      </c>
      <c r="N98" s="26">
        <v>7</v>
      </c>
      <c r="O98" s="38">
        <v>100</v>
      </c>
      <c r="P98" s="26">
        <v>1</v>
      </c>
      <c r="Q98" s="38">
        <v>100</v>
      </c>
      <c r="R98" s="26"/>
      <c r="S98" s="38"/>
      <c r="T98" s="26"/>
      <c r="U98" s="38"/>
      <c r="V98" s="26">
        <v>371.90000000000003</v>
      </c>
      <c r="W98" s="38">
        <v>28.731088649971024</v>
      </c>
    </row>
    <row r="99" spans="1:23" s="19" customFormat="1" ht="25.5" customHeight="1" x14ac:dyDescent="0.15">
      <c r="A99" s="61"/>
      <c r="B99" s="145"/>
      <c r="C99" s="58" t="s">
        <v>99</v>
      </c>
      <c r="D99" s="26"/>
      <c r="E99" s="38"/>
      <c r="F99" s="26">
        <v>136.26666666666668</v>
      </c>
      <c r="G99" s="38">
        <v>27.586206896551722</v>
      </c>
      <c r="H99" s="26">
        <v>94</v>
      </c>
      <c r="I99" s="38">
        <v>26.315789473684209</v>
      </c>
      <c r="J99" s="26">
        <v>83.850000000000023</v>
      </c>
      <c r="K99" s="38">
        <v>22.807017543859651</v>
      </c>
      <c r="L99" s="26">
        <v>3.3333333333333335</v>
      </c>
      <c r="M99" s="38">
        <v>11.111111111111111</v>
      </c>
      <c r="N99" s="26"/>
      <c r="O99" s="38"/>
      <c r="P99" s="26"/>
      <c r="Q99" s="38"/>
      <c r="R99" s="26"/>
      <c r="S99" s="38"/>
      <c r="T99" s="26"/>
      <c r="U99" s="38"/>
      <c r="V99" s="26">
        <v>317.45</v>
      </c>
      <c r="W99" s="38">
        <v>24.524560612888681</v>
      </c>
    </row>
    <row r="100" spans="1:23" s="19" customFormat="1" ht="25.5" customHeight="1" x14ac:dyDescent="0.15">
      <c r="A100" s="61"/>
      <c r="B100" s="145"/>
      <c r="C100" s="58" t="s">
        <v>100</v>
      </c>
      <c r="D100" s="26">
        <v>28.200000000000003</v>
      </c>
      <c r="E100" s="38">
        <v>75</v>
      </c>
      <c r="F100" s="26">
        <v>119.23333333333333</v>
      </c>
      <c r="G100" s="38">
        <v>24.137931034482754</v>
      </c>
      <c r="H100" s="26">
        <v>37.6</v>
      </c>
      <c r="I100" s="38">
        <v>10.526315789473683</v>
      </c>
      <c r="J100" s="26">
        <v>51.600000000000009</v>
      </c>
      <c r="K100" s="38">
        <v>14.035087719298245</v>
      </c>
      <c r="L100" s="26">
        <v>1.6666666666666667</v>
      </c>
      <c r="M100" s="38">
        <v>5.5555555555555554</v>
      </c>
      <c r="N100" s="26"/>
      <c r="O100" s="38"/>
      <c r="P100" s="26"/>
      <c r="Q100" s="38"/>
      <c r="R100" s="26"/>
      <c r="S100" s="38"/>
      <c r="T100" s="26"/>
      <c r="U100" s="38"/>
      <c r="V100" s="26">
        <v>238.29999999999998</v>
      </c>
      <c r="W100" s="38">
        <v>18.409837120968255</v>
      </c>
    </row>
    <row r="101" spans="1:23" s="19" customFormat="1" ht="25.5" customHeight="1" x14ac:dyDescent="0.15">
      <c r="A101" s="61"/>
      <c r="B101" s="145"/>
      <c r="C101" s="58" t="s">
        <v>101</v>
      </c>
      <c r="D101" s="26"/>
      <c r="E101" s="38"/>
      <c r="F101" s="26">
        <v>51.100000000000009</v>
      </c>
      <c r="G101" s="38">
        <v>10.344827586206897</v>
      </c>
      <c r="H101" s="26">
        <v>37.6</v>
      </c>
      <c r="I101" s="38">
        <v>10.526315789473683</v>
      </c>
      <c r="J101" s="26"/>
      <c r="K101" s="38"/>
      <c r="L101" s="26">
        <v>1.6666666666666667</v>
      </c>
      <c r="M101" s="38">
        <v>5.5555555555555554</v>
      </c>
      <c r="N101" s="26"/>
      <c r="O101" s="38"/>
      <c r="P101" s="26"/>
      <c r="Q101" s="38"/>
      <c r="R101" s="26"/>
      <c r="S101" s="38"/>
      <c r="T101" s="26"/>
      <c r="U101" s="38"/>
      <c r="V101" s="26">
        <v>90.366666666666688</v>
      </c>
      <c r="W101" s="38">
        <v>6.9812656923968328</v>
      </c>
    </row>
    <row r="102" spans="1:23" s="19" customFormat="1" ht="25.5" customHeight="1" x14ac:dyDescent="0.15">
      <c r="A102" s="61"/>
      <c r="B102" s="145"/>
      <c r="C102" s="59" t="s">
        <v>102</v>
      </c>
      <c r="D102" s="27">
        <v>9.4</v>
      </c>
      <c r="E102" s="41">
        <v>25</v>
      </c>
      <c r="F102" s="27">
        <v>17.033333333333335</v>
      </c>
      <c r="G102" s="41">
        <v>3.4482758620689653</v>
      </c>
      <c r="H102" s="27"/>
      <c r="I102" s="41"/>
      <c r="J102" s="27">
        <v>19.350000000000001</v>
      </c>
      <c r="K102" s="41">
        <v>5.2631578947368416</v>
      </c>
      <c r="L102" s="27"/>
      <c r="M102" s="41"/>
      <c r="N102" s="27"/>
      <c r="O102" s="41"/>
      <c r="P102" s="27"/>
      <c r="Q102" s="41"/>
      <c r="R102" s="27"/>
      <c r="S102" s="41"/>
      <c r="T102" s="27"/>
      <c r="U102" s="41"/>
      <c r="V102" s="27">
        <v>45.783333333333339</v>
      </c>
      <c r="W102" s="41">
        <v>3.5369857722268714</v>
      </c>
    </row>
    <row r="103" spans="1:23" s="19" customFormat="1" ht="25.5" customHeight="1" x14ac:dyDescent="0.15">
      <c r="A103" s="7"/>
      <c r="B103" s="45"/>
      <c r="C103" s="60" t="s">
        <v>47</v>
      </c>
      <c r="D103" s="28">
        <v>37.6</v>
      </c>
      <c r="E103" s="44">
        <v>100</v>
      </c>
      <c r="F103" s="28">
        <v>493.96666666666675</v>
      </c>
      <c r="G103" s="44">
        <v>100</v>
      </c>
      <c r="H103" s="28">
        <v>357.20000000000005</v>
      </c>
      <c r="I103" s="44">
        <v>100</v>
      </c>
      <c r="J103" s="28">
        <v>367.65000000000009</v>
      </c>
      <c r="K103" s="44">
        <v>100</v>
      </c>
      <c r="L103" s="28">
        <v>30.000000000000004</v>
      </c>
      <c r="M103" s="44">
        <v>100</v>
      </c>
      <c r="N103" s="28">
        <v>7</v>
      </c>
      <c r="O103" s="44">
        <v>100</v>
      </c>
      <c r="P103" s="28">
        <v>1</v>
      </c>
      <c r="Q103" s="44">
        <v>100</v>
      </c>
      <c r="R103" s="28"/>
      <c r="S103" s="44"/>
      <c r="T103" s="28"/>
      <c r="U103" s="44"/>
      <c r="V103" s="28">
        <v>1294.416666666667</v>
      </c>
      <c r="W103" s="44">
        <v>100</v>
      </c>
    </row>
    <row r="104" spans="1:23" s="19" customFormat="1" ht="25.5" customHeight="1" x14ac:dyDescent="0.15">
      <c r="A104" s="61"/>
      <c r="B104" s="130" t="s">
        <v>103</v>
      </c>
      <c r="C104" s="57" t="s">
        <v>97</v>
      </c>
      <c r="D104" s="25"/>
      <c r="E104" s="35"/>
      <c r="F104" s="25">
        <v>27.157894736842106</v>
      </c>
      <c r="G104" s="35">
        <v>5.882352941176471</v>
      </c>
      <c r="H104" s="25"/>
      <c r="I104" s="35"/>
      <c r="J104" s="25">
        <v>35.92307692307692</v>
      </c>
      <c r="K104" s="35">
        <v>9.0909090909090917</v>
      </c>
      <c r="L104" s="25">
        <v>34.285714285714285</v>
      </c>
      <c r="M104" s="35">
        <v>42.857142857142854</v>
      </c>
      <c r="N104" s="25">
        <v>11.2</v>
      </c>
      <c r="O104" s="35">
        <v>40</v>
      </c>
      <c r="P104" s="25"/>
      <c r="Q104" s="35"/>
      <c r="R104" s="25"/>
      <c r="S104" s="35"/>
      <c r="T104" s="25"/>
      <c r="U104" s="35"/>
      <c r="V104" s="25">
        <v>108.56668594563332</v>
      </c>
      <c r="W104" s="35">
        <v>7.8794953746030068</v>
      </c>
    </row>
    <row r="105" spans="1:23" s="19" customFormat="1" ht="25.5" customHeight="1" x14ac:dyDescent="0.15">
      <c r="A105" s="61"/>
      <c r="B105" s="145"/>
      <c r="C105" s="58" t="s">
        <v>98</v>
      </c>
      <c r="D105" s="26"/>
      <c r="E105" s="38"/>
      <c r="F105" s="26">
        <v>162.94736842105263</v>
      </c>
      <c r="G105" s="38">
        <v>35.294117647058826</v>
      </c>
      <c r="H105" s="26"/>
      <c r="I105" s="38"/>
      <c r="J105" s="26">
        <v>197.57692307692301</v>
      </c>
      <c r="K105" s="38">
        <v>49.999999999999993</v>
      </c>
      <c r="L105" s="26">
        <v>11.428571428571429</v>
      </c>
      <c r="M105" s="38">
        <v>14.285714285714286</v>
      </c>
      <c r="N105" s="26">
        <v>11.2</v>
      </c>
      <c r="O105" s="38">
        <v>40</v>
      </c>
      <c r="P105" s="26"/>
      <c r="Q105" s="38"/>
      <c r="R105" s="26"/>
      <c r="S105" s="38"/>
      <c r="T105" s="26"/>
      <c r="U105" s="38"/>
      <c r="V105" s="26">
        <v>383.15286292654707</v>
      </c>
      <c r="W105" s="38">
        <v>27.808265352296658</v>
      </c>
    </row>
    <row r="106" spans="1:23" s="19" customFormat="1" ht="25.5" customHeight="1" x14ac:dyDescent="0.15">
      <c r="A106" s="61"/>
      <c r="B106" s="145"/>
      <c r="C106" s="58" t="s">
        <v>99</v>
      </c>
      <c r="D106" s="26"/>
      <c r="E106" s="38"/>
      <c r="F106" s="26">
        <v>54.315789473684212</v>
      </c>
      <c r="G106" s="38">
        <v>11.764705882352942</v>
      </c>
      <c r="H106" s="26"/>
      <c r="I106" s="38"/>
      <c r="J106" s="26">
        <v>35.92307692307692</v>
      </c>
      <c r="K106" s="38">
        <v>9.0909090909090917</v>
      </c>
      <c r="L106" s="26">
        <v>22.857142857142858</v>
      </c>
      <c r="M106" s="38">
        <v>28.571428571428573</v>
      </c>
      <c r="N106" s="26">
        <v>5.6</v>
      </c>
      <c r="O106" s="38">
        <v>20</v>
      </c>
      <c r="P106" s="26"/>
      <c r="Q106" s="38"/>
      <c r="R106" s="26"/>
      <c r="S106" s="38"/>
      <c r="T106" s="26"/>
      <c r="U106" s="38"/>
      <c r="V106" s="26">
        <v>118.69600925390398</v>
      </c>
      <c r="W106" s="38">
        <v>8.6146560314857759</v>
      </c>
    </row>
    <row r="107" spans="1:23" s="19" customFormat="1" ht="25.5" customHeight="1" x14ac:dyDescent="0.15">
      <c r="A107" s="61"/>
      <c r="B107" s="145"/>
      <c r="C107" s="58" t="s">
        <v>100</v>
      </c>
      <c r="D107" s="26"/>
      <c r="E107" s="38"/>
      <c r="F107" s="26">
        <v>135.78947368421052</v>
      </c>
      <c r="G107" s="38">
        <v>29.411764705882351</v>
      </c>
      <c r="H107" s="26">
        <v>413</v>
      </c>
      <c r="I107" s="38">
        <v>100</v>
      </c>
      <c r="J107" s="26">
        <v>107.76923076923075</v>
      </c>
      <c r="K107" s="38">
        <v>27.272727272727273</v>
      </c>
      <c r="L107" s="26">
        <v>11.428571428571429</v>
      </c>
      <c r="M107" s="38">
        <v>14.285714285714286</v>
      </c>
      <c r="N107" s="26"/>
      <c r="O107" s="38"/>
      <c r="P107" s="26"/>
      <c r="Q107" s="38"/>
      <c r="R107" s="26"/>
      <c r="S107" s="38"/>
      <c r="T107" s="26"/>
      <c r="U107" s="38"/>
      <c r="V107" s="26">
        <v>667.98727588201268</v>
      </c>
      <c r="W107" s="38">
        <v>48.480826367323424</v>
      </c>
    </row>
    <row r="108" spans="1:23" s="19" customFormat="1" ht="25.5" customHeight="1" x14ac:dyDescent="0.15">
      <c r="A108" s="61"/>
      <c r="B108" s="145"/>
      <c r="C108" s="58" t="s">
        <v>101</v>
      </c>
      <c r="D108" s="26"/>
      <c r="E108" s="38"/>
      <c r="F108" s="26"/>
      <c r="G108" s="38"/>
      <c r="H108" s="26"/>
      <c r="I108" s="38"/>
      <c r="J108" s="26">
        <v>17.96153846153846</v>
      </c>
      <c r="K108" s="38">
        <v>4.5454545454545459</v>
      </c>
      <c r="L108" s="26"/>
      <c r="M108" s="38"/>
      <c r="N108" s="26"/>
      <c r="O108" s="38"/>
      <c r="P108" s="26"/>
      <c r="Q108" s="38"/>
      <c r="R108" s="26"/>
      <c r="S108" s="38"/>
      <c r="T108" s="26"/>
      <c r="U108" s="38"/>
      <c r="V108" s="26">
        <v>17.96153846153846</v>
      </c>
      <c r="W108" s="38">
        <v>1.3036030159317828</v>
      </c>
    </row>
    <row r="109" spans="1:23" s="19" customFormat="1" ht="25.5" customHeight="1" x14ac:dyDescent="0.15">
      <c r="A109" s="61"/>
      <c r="B109" s="145"/>
      <c r="C109" s="59" t="s">
        <v>102</v>
      </c>
      <c r="D109" s="27"/>
      <c r="E109" s="41"/>
      <c r="F109" s="27">
        <v>81.473684210526315</v>
      </c>
      <c r="G109" s="41">
        <v>17.647058823529413</v>
      </c>
      <c r="H109" s="27"/>
      <c r="I109" s="41"/>
      <c r="J109" s="27"/>
      <c r="K109" s="41"/>
      <c r="L109" s="27"/>
      <c r="M109" s="41"/>
      <c r="N109" s="27"/>
      <c r="O109" s="41"/>
      <c r="P109" s="27"/>
      <c r="Q109" s="41"/>
      <c r="R109" s="27"/>
      <c r="S109" s="41"/>
      <c r="T109" s="27"/>
      <c r="U109" s="41"/>
      <c r="V109" s="27">
        <v>81.473684210526315</v>
      </c>
      <c r="W109" s="41">
        <v>5.9131538583593377</v>
      </c>
    </row>
    <row r="110" spans="1:23" s="19" customFormat="1" ht="25.5" customHeight="1" x14ac:dyDescent="0.15">
      <c r="A110" s="67"/>
      <c r="B110" s="45"/>
      <c r="C110" s="60" t="s">
        <v>47</v>
      </c>
      <c r="D110" s="28"/>
      <c r="E110" s="44"/>
      <c r="F110" s="28">
        <v>461.68421052631578</v>
      </c>
      <c r="G110" s="44">
        <v>100</v>
      </c>
      <c r="H110" s="28">
        <v>413</v>
      </c>
      <c r="I110" s="44">
        <v>100</v>
      </c>
      <c r="J110" s="28">
        <v>395.15384615384608</v>
      </c>
      <c r="K110" s="44">
        <v>100</v>
      </c>
      <c r="L110" s="28">
        <v>80</v>
      </c>
      <c r="M110" s="44">
        <v>100</v>
      </c>
      <c r="N110" s="28">
        <v>28</v>
      </c>
      <c r="O110" s="44">
        <v>100</v>
      </c>
      <c r="P110" s="28"/>
      <c r="Q110" s="44"/>
      <c r="R110" s="28"/>
      <c r="S110" s="44"/>
      <c r="T110" s="28"/>
      <c r="U110" s="44"/>
      <c r="V110" s="28">
        <v>1377.838056680162</v>
      </c>
      <c r="W110" s="44">
        <v>100</v>
      </c>
    </row>
    <row r="111" spans="1:23" s="19" customFormat="1" ht="25.5" customHeight="1" x14ac:dyDescent="0.15">
      <c r="A111" s="153" t="s">
        <v>54</v>
      </c>
      <c r="B111" s="134" t="s">
        <v>6</v>
      </c>
      <c r="C111" s="57" t="s">
        <v>97</v>
      </c>
      <c r="D111" s="25">
        <v>618.6487222454964</v>
      </c>
      <c r="E111" s="35">
        <v>26.734528772213206</v>
      </c>
      <c r="F111" s="25">
        <v>703.70672590567335</v>
      </c>
      <c r="G111" s="35">
        <v>13.529502659231179</v>
      </c>
      <c r="H111" s="25">
        <v>697.66241980663222</v>
      </c>
      <c r="I111" s="35">
        <v>18.491672004546505</v>
      </c>
      <c r="J111" s="25">
        <v>894.88241750862619</v>
      </c>
      <c r="K111" s="35">
        <v>18.486144692445357</v>
      </c>
      <c r="L111" s="25">
        <v>123.22847129506007</v>
      </c>
      <c r="M111" s="35">
        <v>24.523392433894845</v>
      </c>
      <c r="N111" s="25">
        <v>42.110612535612532</v>
      </c>
      <c r="O111" s="35">
        <v>17.816102402719277</v>
      </c>
      <c r="P111" s="25">
        <v>7.2777777777777777</v>
      </c>
      <c r="Q111" s="35">
        <v>28.293736501079913</v>
      </c>
      <c r="R111" s="25">
        <v>2.5</v>
      </c>
      <c r="S111" s="35">
        <v>35.714285714285715</v>
      </c>
      <c r="T111" s="25">
        <v>0.66666666666666663</v>
      </c>
      <c r="U111" s="35">
        <v>9.5238095238095237</v>
      </c>
      <c r="V111" s="25">
        <v>3090.6838137415452</v>
      </c>
      <c r="W111" s="35">
        <v>18.27987934450584</v>
      </c>
    </row>
    <row r="112" spans="1:23" s="19" customFormat="1" ht="25.5" customHeight="1" x14ac:dyDescent="0.15">
      <c r="A112" s="154"/>
      <c r="B112" s="156"/>
      <c r="C112" s="58" t="s">
        <v>98</v>
      </c>
      <c r="D112" s="26">
        <v>359.89442815249265</v>
      </c>
      <c r="E112" s="38">
        <v>15.552619117160193</v>
      </c>
      <c r="F112" s="26">
        <v>1168.0050740487588</v>
      </c>
      <c r="G112" s="38">
        <v>22.456127209812124</v>
      </c>
      <c r="H112" s="26">
        <v>726.29827414836893</v>
      </c>
      <c r="I112" s="38">
        <v>19.250670642030993</v>
      </c>
      <c r="J112" s="26">
        <v>1901.725620364057</v>
      </c>
      <c r="K112" s="38">
        <v>39.285133214768393</v>
      </c>
      <c r="L112" s="26">
        <v>189.51657765910102</v>
      </c>
      <c r="M112" s="38">
        <v>37.715224069724812</v>
      </c>
      <c r="N112" s="26">
        <v>124.10075973409305</v>
      </c>
      <c r="O112" s="38">
        <v>52.50438572481103</v>
      </c>
      <c r="P112" s="26">
        <v>10.555555555555557</v>
      </c>
      <c r="Q112" s="38">
        <v>41.036717062634999</v>
      </c>
      <c r="R112" s="26">
        <v>4.0999999999999996</v>
      </c>
      <c r="S112" s="38">
        <v>58.571428571428569</v>
      </c>
      <c r="T112" s="26">
        <v>6.333333333333333</v>
      </c>
      <c r="U112" s="38">
        <v>90.476190476190467</v>
      </c>
      <c r="V112" s="26">
        <v>4490.5296229957603</v>
      </c>
      <c r="W112" s="38">
        <v>26.559280938517954</v>
      </c>
    </row>
    <row r="113" spans="1:23" s="19" customFormat="1" ht="25.5" customHeight="1" x14ac:dyDescent="0.15">
      <c r="A113" s="154"/>
      <c r="B113" s="156"/>
      <c r="C113" s="58" t="s">
        <v>99</v>
      </c>
      <c r="D113" s="26">
        <v>271.08923334729786</v>
      </c>
      <c r="E113" s="38">
        <v>11.714956562836923</v>
      </c>
      <c r="F113" s="26">
        <v>686.9570015948965</v>
      </c>
      <c r="G113" s="38">
        <v>13.207471575454923</v>
      </c>
      <c r="H113" s="26">
        <v>567.45351043643257</v>
      </c>
      <c r="I113" s="38">
        <v>15.040460679718651</v>
      </c>
      <c r="J113" s="26">
        <v>873.03850131201068</v>
      </c>
      <c r="K113" s="38">
        <v>18.034901280395204</v>
      </c>
      <c r="L113" s="26">
        <v>99.119603916332878</v>
      </c>
      <c r="M113" s="38">
        <v>19.725546533091613</v>
      </c>
      <c r="N113" s="26">
        <v>42.297649572649583</v>
      </c>
      <c r="O113" s="38">
        <v>17.895233785625077</v>
      </c>
      <c r="P113" s="26">
        <v>6.1111111111111116</v>
      </c>
      <c r="Q113" s="38">
        <v>23.75809935205184</v>
      </c>
      <c r="R113" s="26"/>
      <c r="S113" s="38"/>
      <c r="T113" s="26"/>
      <c r="U113" s="38"/>
      <c r="V113" s="26">
        <v>2546.0666112907315</v>
      </c>
      <c r="W113" s="38">
        <v>15.058735626898853</v>
      </c>
    </row>
    <row r="114" spans="1:23" s="19" customFormat="1" ht="25.5" customHeight="1" x14ac:dyDescent="0.15">
      <c r="A114" s="154"/>
      <c r="B114" s="156"/>
      <c r="C114" s="58" t="s">
        <v>100</v>
      </c>
      <c r="D114" s="26">
        <v>567.89145370758285</v>
      </c>
      <c r="E114" s="38">
        <v>24.541084241687983</v>
      </c>
      <c r="F114" s="26">
        <v>1393.6651446798819</v>
      </c>
      <c r="G114" s="38">
        <v>26.794679639813076</v>
      </c>
      <c r="H114" s="26">
        <v>1078.7846028734075</v>
      </c>
      <c r="I114" s="38">
        <v>28.593386247490653</v>
      </c>
      <c r="J114" s="26">
        <v>827.9959162379389</v>
      </c>
      <c r="K114" s="38">
        <v>17.104428484517474</v>
      </c>
      <c r="L114" s="26">
        <v>74.545783266577644</v>
      </c>
      <c r="M114" s="38">
        <v>14.835171435025662</v>
      </c>
      <c r="N114" s="26">
        <v>26.228632478632477</v>
      </c>
      <c r="O114" s="38">
        <v>11.096775230410641</v>
      </c>
      <c r="P114" s="26">
        <v>1.7777777777777777</v>
      </c>
      <c r="Q114" s="38">
        <v>6.9114470842332612</v>
      </c>
      <c r="R114" s="26">
        <v>0.4</v>
      </c>
      <c r="S114" s="38">
        <v>5.7142857142857144</v>
      </c>
      <c r="T114" s="26"/>
      <c r="U114" s="38"/>
      <c r="V114" s="26">
        <v>3971.2893110217992</v>
      </c>
      <c r="W114" s="38">
        <v>23.48822908536928</v>
      </c>
    </row>
    <row r="115" spans="1:23" s="19" customFormat="1" ht="25.5" customHeight="1" x14ac:dyDescent="0.15">
      <c r="A115" s="154"/>
      <c r="B115" s="156"/>
      <c r="C115" s="58" t="s">
        <v>101</v>
      </c>
      <c r="D115" s="26">
        <v>187.25806451612902</v>
      </c>
      <c r="E115" s="38">
        <v>8.092243519818977</v>
      </c>
      <c r="F115" s="26">
        <v>526.02177489177495</v>
      </c>
      <c r="G115" s="38">
        <v>10.113322411481015</v>
      </c>
      <c r="H115" s="26">
        <v>336.54325472124339</v>
      </c>
      <c r="I115" s="38">
        <v>8.9201414680937638</v>
      </c>
      <c r="J115" s="26">
        <v>184.64546271617181</v>
      </c>
      <c r="K115" s="38">
        <v>3.8143365807517093</v>
      </c>
      <c r="L115" s="26">
        <v>13.840147975077882</v>
      </c>
      <c r="M115" s="38">
        <v>2.7542935213675412</v>
      </c>
      <c r="N115" s="26"/>
      <c r="O115" s="38"/>
      <c r="P115" s="26"/>
      <c r="Q115" s="38"/>
      <c r="R115" s="26"/>
      <c r="S115" s="38"/>
      <c r="T115" s="26"/>
      <c r="U115" s="38"/>
      <c r="V115" s="26">
        <v>1248.308704820397</v>
      </c>
      <c r="W115" s="38">
        <v>7.383133922453518</v>
      </c>
    </row>
    <row r="116" spans="1:23" s="19" customFormat="1" ht="25.5" customHeight="1" x14ac:dyDescent="0.15">
      <c r="A116" s="154"/>
      <c r="B116" s="156"/>
      <c r="C116" s="59" t="s">
        <v>102</v>
      </c>
      <c r="D116" s="27">
        <v>309.26196062002509</v>
      </c>
      <c r="E116" s="41">
        <v>13.364567786282722</v>
      </c>
      <c r="F116" s="27">
        <v>722.91991797676008</v>
      </c>
      <c r="G116" s="41">
        <v>13.898896504207631</v>
      </c>
      <c r="H116" s="27">
        <v>366.10454504382398</v>
      </c>
      <c r="I116" s="41">
        <v>9.7036689581194455</v>
      </c>
      <c r="J116" s="27">
        <v>158.53980660757452</v>
      </c>
      <c r="K116" s="41">
        <v>3.2750557471218569</v>
      </c>
      <c r="L116" s="27">
        <v>2.2429906542056073</v>
      </c>
      <c r="M116" s="41">
        <v>0.44637200689551754</v>
      </c>
      <c r="N116" s="27">
        <v>1.625</v>
      </c>
      <c r="O116" s="41">
        <v>0.68750285643399534</v>
      </c>
      <c r="P116" s="27"/>
      <c r="Q116" s="41"/>
      <c r="R116" s="27"/>
      <c r="S116" s="41"/>
      <c r="T116" s="27"/>
      <c r="U116" s="41"/>
      <c r="V116" s="27">
        <v>1560.6942209023894</v>
      </c>
      <c r="W116" s="41">
        <v>9.230741082254541</v>
      </c>
    </row>
    <row r="117" spans="1:23" s="19" customFormat="1" ht="25.5" customHeight="1" x14ac:dyDescent="0.15">
      <c r="A117" s="155"/>
      <c r="B117" s="45"/>
      <c r="C117" s="60" t="s">
        <v>47</v>
      </c>
      <c r="D117" s="28">
        <v>2314.0438625890238</v>
      </c>
      <c r="E117" s="44">
        <v>100</v>
      </c>
      <c r="F117" s="28">
        <v>5201.2756390977484</v>
      </c>
      <c r="G117" s="44">
        <v>100</v>
      </c>
      <c r="H117" s="28">
        <v>3772.8466070299082</v>
      </c>
      <c r="I117" s="44">
        <v>100</v>
      </c>
      <c r="J117" s="28">
        <v>4840.8277247463793</v>
      </c>
      <c r="K117" s="44">
        <v>100</v>
      </c>
      <c r="L117" s="28">
        <v>502.49357476635515</v>
      </c>
      <c r="M117" s="44">
        <v>100</v>
      </c>
      <c r="N117" s="28">
        <v>236.36265432098759</v>
      </c>
      <c r="O117" s="44">
        <v>100</v>
      </c>
      <c r="P117" s="28">
        <v>25.722222222222221</v>
      </c>
      <c r="Q117" s="44">
        <v>100</v>
      </c>
      <c r="R117" s="28">
        <v>7</v>
      </c>
      <c r="S117" s="44">
        <v>100</v>
      </c>
      <c r="T117" s="28">
        <v>7</v>
      </c>
      <c r="U117" s="44">
        <v>100</v>
      </c>
      <c r="V117" s="28">
        <v>16907.572284772625</v>
      </c>
      <c r="W117" s="44">
        <v>100</v>
      </c>
    </row>
    <row r="118" spans="1:23" s="19" customFormat="1" ht="25.5" customHeight="1" x14ac:dyDescent="0.15">
      <c r="A118" s="68"/>
      <c r="B118" s="130" t="s">
        <v>7</v>
      </c>
      <c r="C118" s="57" t="s">
        <v>97</v>
      </c>
      <c r="D118" s="25"/>
      <c r="E118" s="35"/>
      <c r="F118" s="25">
        <v>166</v>
      </c>
      <c r="G118" s="35">
        <v>25</v>
      </c>
      <c r="H118" s="25">
        <v>15.846153846153847</v>
      </c>
      <c r="I118" s="35">
        <v>10.000000000000002</v>
      </c>
      <c r="J118" s="25">
        <v>60.210526315789473</v>
      </c>
      <c r="K118" s="35">
        <v>10.810810810810811</v>
      </c>
      <c r="L118" s="25"/>
      <c r="M118" s="35"/>
      <c r="N118" s="25"/>
      <c r="O118" s="35"/>
      <c r="P118" s="25"/>
      <c r="Q118" s="35"/>
      <c r="R118" s="25"/>
      <c r="S118" s="35"/>
      <c r="T118" s="25"/>
      <c r="U118" s="35"/>
      <c r="V118" s="25">
        <v>242.05668016194332</v>
      </c>
      <c r="W118" s="35">
        <v>14.939316922725457</v>
      </c>
    </row>
    <row r="119" spans="1:23" s="19" customFormat="1" ht="25.5" customHeight="1" x14ac:dyDescent="0.15">
      <c r="A119" s="69"/>
      <c r="B119" s="131"/>
      <c r="C119" s="58" t="s">
        <v>98</v>
      </c>
      <c r="D119" s="103">
        <v>36.142857142857146</v>
      </c>
      <c r="E119" s="104">
        <v>16.666666666666668</v>
      </c>
      <c r="F119" s="103">
        <v>166</v>
      </c>
      <c r="G119" s="104">
        <v>25</v>
      </c>
      <c r="H119" s="103">
        <v>63.384615384615387</v>
      </c>
      <c r="I119" s="104">
        <v>40.000000000000007</v>
      </c>
      <c r="J119" s="103">
        <v>270.9473684210526</v>
      </c>
      <c r="K119" s="104">
        <v>48.648648648648646</v>
      </c>
      <c r="L119" s="103">
        <v>9</v>
      </c>
      <c r="M119" s="104">
        <v>50</v>
      </c>
      <c r="N119" s="103">
        <v>6</v>
      </c>
      <c r="O119" s="104">
        <v>100</v>
      </c>
      <c r="P119" s="103"/>
      <c r="Q119" s="104"/>
      <c r="R119" s="103"/>
      <c r="S119" s="104"/>
      <c r="T119" s="103"/>
      <c r="U119" s="104"/>
      <c r="V119" s="103">
        <v>551.47484094852507</v>
      </c>
      <c r="W119" s="104">
        <v>34.036067165457766</v>
      </c>
    </row>
    <row r="120" spans="1:23" s="19" customFormat="1" ht="25.5" customHeight="1" x14ac:dyDescent="0.15">
      <c r="A120" s="70"/>
      <c r="B120" s="145"/>
      <c r="C120" s="58" t="s">
        <v>99</v>
      </c>
      <c r="D120" s="26"/>
      <c r="E120" s="38"/>
      <c r="F120" s="26"/>
      <c r="G120" s="38"/>
      <c r="H120" s="26"/>
      <c r="I120" s="38"/>
      <c r="J120" s="26">
        <v>75.263157894736835</v>
      </c>
      <c r="K120" s="38">
        <v>13.513513513513512</v>
      </c>
      <c r="L120" s="26"/>
      <c r="M120" s="38"/>
      <c r="N120" s="26"/>
      <c r="O120" s="38"/>
      <c r="P120" s="26"/>
      <c r="Q120" s="38"/>
      <c r="R120" s="26"/>
      <c r="S120" s="38"/>
      <c r="T120" s="26"/>
      <c r="U120" s="38"/>
      <c r="V120" s="26">
        <v>75.263157894736835</v>
      </c>
      <c r="W120" s="38">
        <v>4.6451110857273408</v>
      </c>
    </row>
    <row r="121" spans="1:23" s="19" customFormat="1" ht="25.5" customHeight="1" x14ac:dyDescent="0.15">
      <c r="A121" s="70"/>
      <c r="B121" s="145"/>
      <c r="C121" s="58" t="s">
        <v>100</v>
      </c>
      <c r="D121" s="101">
        <v>108.42857142857144</v>
      </c>
      <c r="E121" s="102">
        <v>50.000000000000007</v>
      </c>
      <c r="F121" s="26">
        <v>166</v>
      </c>
      <c r="G121" s="38">
        <v>25</v>
      </c>
      <c r="H121" s="26">
        <v>47.53846153846154</v>
      </c>
      <c r="I121" s="38">
        <v>30.000000000000004</v>
      </c>
      <c r="J121" s="26">
        <v>120.42105263157895</v>
      </c>
      <c r="K121" s="38">
        <v>21.621621621621621</v>
      </c>
      <c r="L121" s="26"/>
      <c r="M121" s="38"/>
      <c r="N121" s="26"/>
      <c r="O121" s="38"/>
      <c r="P121" s="26"/>
      <c r="Q121" s="38"/>
      <c r="R121" s="26"/>
      <c r="S121" s="38"/>
      <c r="T121" s="26"/>
      <c r="U121" s="38"/>
      <c r="V121" s="26">
        <v>442.38808559861195</v>
      </c>
      <c r="W121" s="38">
        <v>27.30342252555829</v>
      </c>
    </row>
    <row r="122" spans="1:23" s="19" customFormat="1" ht="25.5" customHeight="1" x14ac:dyDescent="0.15">
      <c r="A122" s="70"/>
      <c r="B122" s="145"/>
      <c r="C122" s="58" t="s">
        <v>101</v>
      </c>
      <c r="D122" s="26">
        <v>36.142857142857146</v>
      </c>
      <c r="E122" s="38">
        <v>16.666666666666668</v>
      </c>
      <c r="F122" s="26">
        <v>110.66666666666667</v>
      </c>
      <c r="G122" s="38">
        <v>16.666666666666668</v>
      </c>
      <c r="H122" s="26"/>
      <c r="I122" s="38"/>
      <c r="J122" s="26">
        <v>15.052631578947368</v>
      </c>
      <c r="K122" s="38">
        <v>2.7027027027027026</v>
      </c>
      <c r="L122" s="26"/>
      <c r="M122" s="38"/>
      <c r="N122" s="26"/>
      <c r="O122" s="38"/>
      <c r="P122" s="26"/>
      <c r="Q122" s="38"/>
      <c r="R122" s="26"/>
      <c r="S122" s="38"/>
      <c r="T122" s="26"/>
      <c r="U122" s="38"/>
      <c r="V122" s="26">
        <v>161.86215538847119</v>
      </c>
      <c r="W122" s="38">
        <v>9.9898504578597702</v>
      </c>
    </row>
    <row r="123" spans="1:23" s="19" customFormat="1" ht="25.5" customHeight="1" x14ac:dyDescent="0.15">
      <c r="A123" s="70"/>
      <c r="B123" s="145"/>
      <c r="C123" s="59" t="s">
        <v>102</v>
      </c>
      <c r="D123" s="27">
        <v>36.142857142857146</v>
      </c>
      <c r="E123" s="41">
        <v>16.666666666666668</v>
      </c>
      <c r="F123" s="27">
        <v>55.333333333333336</v>
      </c>
      <c r="G123" s="41">
        <v>8.3333333333333339</v>
      </c>
      <c r="H123" s="27">
        <v>31.692307692307693</v>
      </c>
      <c r="I123" s="41">
        <v>20.000000000000004</v>
      </c>
      <c r="J123" s="27">
        <v>15.052631578947368</v>
      </c>
      <c r="K123" s="41">
        <v>2.7027027027027026</v>
      </c>
      <c r="L123" s="27">
        <v>9</v>
      </c>
      <c r="M123" s="41">
        <v>50</v>
      </c>
      <c r="N123" s="27"/>
      <c r="O123" s="41"/>
      <c r="P123" s="27"/>
      <c r="Q123" s="41"/>
      <c r="R123" s="27"/>
      <c r="S123" s="41"/>
      <c r="T123" s="27"/>
      <c r="U123" s="41"/>
      <c r="V123" s="27">
        <v>147.22112974744553</v>
      </c>
      <c r="W123" s="41">
        <v>9.0862318426713884</v>
      </c>
    </row>
    <row r="124" spans="1:23" s="19" customFormat="1" ht="25.5" customHeight="1" x14ac:dyDescent="0.15">
      <c r="A124" s="70"/>
      <c r="B124" s="45"/>
      <c r="C124" s="60" t="s">
        <v>47</v>
      </c>
      <c r="D124" s="99">
        <v>216.85714285714286</v>
      </c>
      <c r="E124" s="100">
        <v>100</v>
      </c>
      <c r="F124" s="28">
        <v>664</v>
      </c>
      <c r="G124" s="44">
        <v>100</v>
      </c>
      <c r="H124" s="28">
        <v>158.46153846153845</v>
      </c>
      <c r="I124" s="44">
        <v>100</v>
      </c>
      <c r="J124" s="28">
        <v>556.9473684210526</v>
      </c>
      <c r="K124" s="44">
        <v>100</v>
      </c>
      <c r="L124" s="28">
        <v>18</v>
      </c>
      <c r="M124" s="44">
        <v>100</v>
      </c>
      <c r="N124" s="28">
        <v>6</v>
      </c>
      <c r="O124" s="44">
        <v>100</v>
      </c>
      <c r="P124" s="28"/>
      <c r="Q124" s="44"/>
      <c r="R124" s="28"/>
      <c r="S124" s="44"/>
      <c r="T124" s="28"/>
      <c r="U124" s="44"/>
      <c r="V124" s="28">
        <v>1620.2660497397337</v>
      </c>
      <c r="W124" s="44">
        <v>100</v>
      </c>
    </row>
    <row r="125" spans="1:23" s="19" customFormat="1" ht="25.5" customHeight="1" x14ac:dyDescent="0.15">
      <c r="A125" s="151"/>
      <c r="B125" s="130" t="s">
        <v>8</v>
      </c>
      <c r="C125" s="57" t="s">
        <v>97</v>
      </c>
      <c r="D125" s="25"/>
      <c r="E125" s="35"/>
      <c r="F125" s="25"/>
      <c r="G125" s="35"/>
      <c r="H125" s="25"/>
      <c r="I125" s="35"/>
      <c r="J125" s="25">
        <v>47.5</v>
      </c>
      <c r="K125" s="35">
        <v>45.454545454545453</v>
      </c>
      <c r="L125" s="25"/>
      <c r="M125" s="35"/>
      <c r="N125" s="25"/>
      <c r="O125" s="35"/>
      <c r="P125" s="25"/>
      <c r="Q125" s="35"/>
      <c r="R125" s="25"/>
      <c r="S125" s="35"/>
      <c r="T125" s="25"/>
      <c r="U125" s="35"/>
      <c r="V125" s="25">
        <v>47.5</v>
      </c>
      <c r="W125" s="35">
        <v>7.4864343557913866</v>
      </c>
    </row>
    <row r="126" spans="1:23" s="19" customFormat="1" ht="25.5" customHeight="1" x14ac:dyDescent="0.15">
      <c r="A126" s="152"/>
      <c r="B126" s="145"/>
      <c r="C126" s="58" t="s">
        <v>98</v>
      </c>
      <c r="D126" s="26"/>
      <c r="E126" s="38"/>
      <c r="F126" s="26"/>
      <c r="G126" s="38"/>
      <c r="H126" s="26"/>
      <c r="I126" s="38"/>
      <c r="J126" s="26">
        <v>28.5</v>
      </c>
      <c r="K126" s="38">
        <v>27.272727272727273</v>
      </c>
      <c r="L126" s="26">
        <v>11.333333333333334</v>
      </c>
      <c r="M126" s="38">
        <v>50</v>
      </c>
      <c r="N126" s="26">
        <v>9</v>
      </c>
      <c r="O126" s="38">
        <v>75</v>
      </c>
      <c r="P126" s="26"/>
      <c r="Q126" s="38"/>
      <c r="R126" s="26"/>
      <c r="S126" s="38"/>
      <c r="T126" s="26"/>
      <c r="U126" s="38"/>
      <c r="V126" s="26">
        <v>48.833333333333336</v>
      </c>
      <c r="W126" s="38">
        <v>7.6965798815679873</v>
      </c>
    </row>
    <row r="127" spans="1:23" s="19" customFormat="1" ht="25.5" customHeight="1" x14ac:dyDescent="0.15">
      <c r="A127" s="152"/>
      <c r="B127" s="145"/>
      <c r="C127" s="58" t="s">
        <v>99</v>
      </c>
      <c r="D127" s="26"/>
      <c r="E127" s="38"/>
      <c r="F127" s="26"/>
      <c r="G127" s="38"/>
      <c r="H127" s="26">
        <v>75.2</v>
      </c>
      <c r="I127" s="38">
        <v>33.333333333333329</v>
      </c>
      <c r="J127" s="26"/>
      <c r="K127" s="38"/>
      <c r="L127" s="26">
        <v>11.333333333333334</v>
      </c>
      <c r="M127" s="38">
        <v>50</v>
      </c>
      <c r="N127" s="26"/>
      <c r="O127" s="38"/>
      <c r="P127" s="26"/>
      <c r="Q127" s="38"/>
      <c r="R127" s="26"/>
      <c r="S127" s="38"/>
      <c r="T127" s="26"/>
      <c r="U127" s="38"/>
      <c r="V127" s="26">
        <v>86.533333333333331</v>
      </c>
      <c r="W127" s="38">
        <v>13.638444622901361</v>
      </c>
    </row>
    <row r="128" spans="1:23" s="19" customFormat="1" ht="25.5" customHeight="1" x14ac:dyDescent="0.15">
      <c r="A128" s="152"/>
      <c r="B128" s="145"/>
      <c r="C128" s="58" t="s">
        <v>100</v>
      </c>
      <c r="D128" s="26">
        <v>23</v>
      </c>
      <c r="E128" s="38">
        <v>33.333333333333336</v>
      </c>
      <c r="F128" s="26">
        <v>40.142857142857146</v>
      </c>
      <c r="G128" s="38">
        <v>20</v>
      </c>
      <c r="H128" s="26">
        <v>75.2</v>
      </c>
      <c r="I128" s="38">
        <v>33.333333333333329</v>
      </c>
      <c r="J128" s="26">
        <v>28.5</v>
      </c>
      <c r="K128" s="38">
        <v>27.272727272727273</v>
      </c>
      <c r="L128" s="26"/>
      <c r="M128" s="38"/>
      <c r="N128" s="26">
        <v>3</v>
      </c>
      <c r="O128" s="38">
        <v>25</v>
      </c>
      <c r="P128" s="26"/>
      <c r="Q128" s="38"/>
      <c r="R128" s="26"/>
      <c r="S128" s="38"/>
      <c r="T128" s="26"/>
      <c r="U128" s="38"/>
      <c r="V128" s="26">
        <v>169.84285714285716</v>
      </c>
      <c r="W128" s="38">
        <v>26.7687873852643</v>
      </c>
    </row>
    <row r="129" spans="1:23" s="19" customFormat="1" ht="25.5" customHeight="1" x14ac:dyDescent="0.15">
      <c r="A129" s="152"/>
      <c r="B129" s="145"/>
      <c r="C129" s="58" t="s">
        <v>101</v>
      </c>
      <c r="D129" s="26"/>
      <c r="E129" s="38"/>
      <c r="F129" s="26">
        <v>80.285714285714292</v>
      </c>
      <c r="G129" s="38">
        <v>40</v>
      </c>
      <c r="H129" s="26"/>
      <c r="I129" s="38"/>
      <c r="J129" s="26"/>
      <c r="K129" s="38"/>
      <c r="L129" s="26"/>
      <c r="M129" s="38"/>
      <c r="N129" s="26"/>
      <c r="O129" s="38"/>
      <c r="P129" s="26"/>
      <c r="Q129" s="38"/>
      <c r="R129" s="26"/>
      <c r="S129" s="38"/>
      <c r="T129" s="26"/>
      <c r="U129" s="38"/>
      <c r="V129" s="26">
        <v>80.285714285714292</v>
      </c>
      <c r="W129" s="38">
        <v>12.653762730691005</v>
      </c>
    </row>
    <row r="130" spans="1:23" s="19" customFormat="1" ht="25.5" customHeight="1" x14ac:dyDescent="0.15">
      <c r="A130" s="152"/>
      <c r="B130" s="145"/>
      <c r="C130" s="59" t="s">
        <v>102</v>
      </c>
      <c r="D130" s="27">
        <v>46</v>
      </c>
      <c r="E130" s="41">
        <v>66.666666666666671</v>
      </c>
      <c r="F130" s="27">
        <v>80.285714285714292</v>
      </c>
      <c r="G130" s="41">
        <v>40</v>
      </c>
      <c r="H130" s="27">
        <v>75.2</v>
      </c>
      <c r="I130" s="41">
        <v>33.333333333333329</v>
      </c>
      <c r="J130" s="27"/>
      <c r="K130" s="41"/>
      <c r="L130" s="27"/>
      <c r="M130" s="41"/>
      <c r="N130" s="27"/>
      <c r="O130" s="41"/>
      <c r="P130" s="27"/>
      <c r="Q130" s="41"/>
      <c r="R130" s="27"/>
      <c r="S130" s="41"/>
      <c r="T130" s="27"/>
      <c r="U130" s="41"/>
      <c r="V130" s="27">
        <v>201.48571428571429</v>
      </c>
      <c r="W130" s="41">
        <v>31.755991023783974</v>
      </c>
    </row>
    <row r="131" spans="1:23" s="19" customFormat="1" ht="25.5" customHeight="1" x14ac:dyDescent="0.15">
      <c r="A131" s="152"/>
      <c r="B131" s="45"/>
      <c r="C131" s="60" t="s">
        <v>47</v>
      </c>
      <c r="D131" s="28">
        <v>69</v>
      </c>
      <c r="E131" s="44">
        <v>100</v>
      </c>
      <c r="F131" s="28">
        <v>200.71428571428572</v>
      </c>
      <c r="G131" s="44">
        <v>100</v>
      </c>
      <c r="H131" s="28">
        <v>225.60000000000002</v>
      </c>
      <c r="I131" s="44">
        <v>100</v>
      </c>
      <c r="J131" s="28">
        <v>104.5</v>
      </c>
      <c r="K131" s="44">
        <v>100</v>
      </c>
      <c r="L131" s="28">
        <v>22.666666666666668</v>
      </c>
      <c r="M131" s="44">
        <v>100</v>
      </c>
      <c r="N131" s="28">
        <v>12</v>
      </c>
      <c r="O131" s="44">
        <v>100</v>
      </c>
      <c r="P131" s="28"/>
      <c r="Q131" s="44"/>
      <c r="R131" s="28"/>
      <c r="S131" s="44"/>
      <c r="T131" s="28"/>
      <c r="U131" s="44"/>
      <c r="V131" s="28">
        <v>634.48095238095232</v>
      </c>
      <c r="W131" s="44">
        <v>100</v>
      </c>
    </row>
    <row r="132" spans="1:23" s="19" customFormat="1" ht="25.5" customHeight="1" x14ac:dyDescent="0.15">
      <c r="A132" s="61"/>
      <c r="B132" s="130" t="s">
        <v>9</v>
      </c>
      <c r="C132" s="57" t="s">
        <v>97</v>
      </c>
      <c r="D132" s="25">
        <v>94.399999999999991</v>
      </c>
      <c r="E132" s="35">
        <v>21.428571428571427</v>
      </c>
      <c r="F132" s="25">
        <v>57.538461538461533</v>
      </c>
      <c r="G132" s="35">
        <v>8.3333333333333321</v>
      </c>
      <c r="H132" s="25">
        <v>111.44</v>
      </c>
      <c r="I132" s="35">
        <v>33.333333333333336</v>
      </c>
      <c r="J132" s="25">
        <v>54.297872340425535</v>
      </c>
      <c r="K132" s="35">
        <v>8.8888888888888875</v>
      </c>
      <c r="L132" s="25">
        <v>2</v>
      </c>
      <c r="M132" s="35">
        <v>5</v>
      </c>
      <c r="N132" s="25"/>
      <c r="O132" s="35"/>
      <c r="P132" s="25"/>
      <c r="Q132" s="35"/>
      <c r="R132" s="25"/>
      <c r="S132" s="35"/>
      <c r="T132" s="25"/>
      <c r="U132" s="35"/>
      <c r="V132" s="25">
        <v>319.67633387888708</v>
      </c>
      <c r="W132" s="35">
        <v>15.043833339611366</v>
      </c>
    </row>
    <row r="133" spans="1:23" s="19" customFormat="1" ht="25.5" customHeight="1" x14ac:dyDescent="0.15">
      <c r="A133" s="61"/>
      <c r="B133" s="131"/>
      <c r="C133" s="58" t="s">
        <v>98</v>
      </c>
      <c r="D133" s="103">
        <v>31.466666666666665</v>
      </c>
      <c r="E133" s="104">
        <v>7.1428571428571432</v>
      </c>
      <c r="F133" s="103">
        <v>153.43589743589743</v>
      </c>
      <c r="G133" s="104">
        <v>22.222222222222221</v>
      </c>
      <c r="H133" s="103">
        <v>47.76</v>
      </c>
      <c r="I133" s="104">
        <v>14.285714285714285</v>
      </c>
      <c r="J133" s="103">
        <v>203.61702127659581</v>
      </c>
      <c r="K133" s="104">
        <v>33.333333333333336</v>
      </c>
      <c r="L133" s="103">
        <v>12</v>
      </c>
      <c r="M133" s="104">
        <v>30</v>
      </c>
      <c r="N133" s="103">
        <v>6.6000000000000005</v>
      </c>
      <c r="O133" s="104">
        <v>75</v>
      </c>
      <c r="P133" s="103"/>
      <c r="Q133" s="104"/>
      <c r="R133" s="103"/>
      <c r="S133" s="104"/>
      <c r="T133" s="103"/>
      <c r="U133" s="104"/>
      <c r="V133" s="103">
        <v>454.87958537915995</v>
      </c>
      <c r="W133" s="104">
        <v>21.406441287043155</v>
      </c>
    </row>
    <row r="134" spans="1:23" s="19" customFormat="1" ht="25.5" customHeight="1" x14ac:dyDescent="0.15">
      <c r="A134" s="61"/>
      <c r="B134" s="145"/>
      <c r="C134" s="58" t="s">
        <v>99</v>
      </c>
      <c r="D134" s="26">
        <v>31.466666666666665</v>
      </c>
      <c r="E134" s="38">
        <v>7.1428571428571432</v>
      </c>
      <c r="F134" s="26">
        <v>76.717948717948715</v>
      </c>
      <c r="G134" s="38">
        <v>11.111111111111111</v>
      </c>
      <c r="H134" s="26">
        <v>47.76</v>
      </c>
      <c r="I134" s="38">
        <v>14.285714285714285</v>
      </c>
      <c r="J134" s="26">
        <v>108.59574468085108</v>
      </c>
      <c r="K134" s="38">
        <v>17.777777777777779</v>
      </c>
      <c r="L134" s="26">
        <v>14</v>
      </c>
      <c r="M134" s="38">
        <v>35</v>
      </c>
      <c r="N134" s="26"/>
      <c r="O134" s="38"/>
      <c r="P134" s="26"/>
      <c r="Q134" s="38"/>
      <c r="R134" s="26"/>
      <c r="S134" s="38"/>
      <c r="T134" s="26"/>
      <c r="U134" s="38"/>
      <c r="V134" s="26">
        <v>278.54036006546647</v>
      </c>
      <c r="W134" s="38">
        <v>13.107991775105146</v>
      </c>
    </row>
    <row r="135" spans="1:23" s="19" customFormat="1" ht="25.5" customHeight="1" x14ac:dyDescent="0.15">
      <c r="A135" s="61"/>
      <c r="B135" s="145"/>
      <c r="C135" s="58" t="s">
        <v>100</v>
      </c>
      <c r="D135" s="26">
        <v>125.86666666666666</v>
      </c>
      <c r="E135" s="38">
        <v>28.571428571428573</v>
      </c>
      <c r="F135" s="26">
        <v>249.33333333333334</v>
      </c>
      <c r="G135" s="38">
        <v>36.111111111111114</v>
      </c>
      <c r="H135" s="26">
        <v>47.76</v>
      </c>
      <c r="I135" s="38">
        <v>14.285714285714285</v>
      </c>
      <c r="J135" s="26">
        <v>149.31914893617025</v>
      </c>
      <c r="K135" s="38">
        <v>24.444444444444446</v>
      </c>
      <c r="L135" s="26">
        <v>8</v>
      </c>
      <c r="M135" s="38">
        <v>20</v>
      </c>
      <c r="N135" s="26">
        <v>2.2000000000000002</v>
      </c>
      <c r="O135" s="38">
        <v>25</v>
      </c>
      <c r="P135" s="26"/>
      <c r="Q135" s="38"/>
      <c r="R135" s="26"/>
      <c r="S135" s="38"/>
      <c r="T135" s="26"/>
      <c r="U135" s="38"/>
      <c r="V135" s="26">
        <v>582.4791489361703</v>
      </c>
      <c r="W135" s="38">
        <v>27.411222889318626</v>
      </c>
    </row>
    <row r="136" spans="1:23" s="19" customFormat="1" ht="25.5" customHeight="1" x14ac:dyDescent="0.15">
      <c r="A136" s="61"/>
      <c r="B136" s="145"/>
      <c r="C136" s="58" t="s">
        <v>101</v>
      </c>
      <c r="D136" s="26">
        <v>62.93333333333333</v>
      </c>
      <c r="E136" s="38">
        <v>14.285714285714286</v>
      </c>
      <c r="F136" s="26">
        <v>57.538461538461533</v>
      </c>
      <c r="G136" s="38">
        <v>8.3333333333333321</v>
      </c>
      <c r="H136" s="26">
        <v>63.68</v>
      </c>
      <c r="I136" s="38">
        <v>19.047619047619047</v>
      </c>
      <c r="J136" s="26">
        <v>54.297872340425535</v>
      </c>
      <c r="K136" s="38">
        <v>8.8888888888888875</v>
      </c>
      <c r="L136" s="26">
        <v>2</v>
      </c>
      <c r="M136" s="38">
        <v>5</v>
      </c>
      <c r="N136" s="26"/>
      <c r="O136" s="38"/>
      <c r="P136" s="26"/>
      <c r="Q136" s="38"/>
      <c r="R136" s="26"/>
      <c r="S136" s="38"/>
      <c r="T136" s="26"/>
      <c r="U136" s="38"/>
      <c r="V136" s="26">
        <v>240.44966721222039</v>
      </c>
      <c r="W136" s="38">
        <v>11.315459847196907</v>
      </c>
    </row>
    <row r="137" spans="1:23" s="19" customFormat="1" ht="25.5" customHeight="1" x14ac:dyDescent="0.15">
      <c r="A137" s="61"/>
      <c r="B137" s="145"/>
      <c r="C137" s="59" t="s">
        <v>102</v>
      </c>
      <c r="D137" s="27">
        <v>94.399999999999991</v>
      </c>
      <c r="E137" s="41">
        <v>21.428571428571427</v>
      </c>
      <c r="F137" s="27">
        <v>95.897435897435898</v>
      </c>
      <c r="G137" s="41">
        <v>13.888888888888889</v>
      </c>
      <c r="H137" s="27">
        <v>15.92</v>
      </c>
      <c r="I137" s="41">
        <v>4.7619047619047619</v>
      </c>
      <c r="J137" s="27">
        <v>40.723404255319153</v>
      </c>
      <c r="K137" s="41">
        <v>6.6666666666666661</v>
      </c>
      <c r="L137" s="27">
        <v>2</v>
      </c>
      <c r="M137" s="41">
        <v>5</v>
      </c>
      <c r="N137" s="27"/>
      <c r="O137" s="41"/>
      <c r="P137" s="27"/>
      <c r="Q137" s="41"/>
      <c r="R137" s="27"/>
      <c r="S137" s="41"/>
      <c r="T137" s="27"/>
      <c r="U137" s="41"/>
      <c r="V137" s="27">
        <v>248.94084015275502</v>
      </c>
      <c r="W137" s="41">
        <v>11.715050861724796</v>
      </c>
    </row>
    <row r="138" spans="1:23" s="19" customFormat="1" ht="25.5" customHeight="1" x14ac:dyDescent="0.15">
      <c r="A138" s="7"/>
      <c r="B138" s="45"/>
      <c r="C138" s="60" t="s">
        <v>47</v>
      </c>
      <c r="D138" s="28">
        <v>440.5333333333333</v>
      </c>
      <c r="E138" s="44">
        <v>100</v>
      </c>
      <c r="F138" s="28">
        <v>690.46153846153845</v>
      </c>
      <c r="G138" s="44">
        <v>100</v>
      </c>
      <c r="H138" s="28">
        <v>334.32</v>
      </c>
      <c r="I138" s="44">
        <v>100</v>
      </c>
      <c r="J138" s="28">
        <v>610.85106382978734</v>
      </c>
      <c r="K138" s="44">
        <v>100</v>
      </c>
      <c r="L138" s="28">
        <v>40</v>
      </c>
      <c r="M138" s="44">
        <v>100</v>
      </c>
      <c r="N138" s="28">
        <v>8.8000000000000007</v>
      </c>
      <c r="O138" s="44">
        <v>100</v>
      </c>
      <c r="P138" s="28"/>
      <c r="Q138" s="44"/>
      <c r="R138" s="28"/>
      <c r="S138" s="44"/>
      <c r="T138" s="28"/>
      <c r="U138" s="44"/>
      <c r="V138" s="28">
        <v>2124.9659356246593</v>
      </c>
      <c r="W138" s="44">
        <v>100</v>
      </c>
    </row>
    <row r="139" spans="1:23" s="19" customFormat="1" ht="25.5" customHeight="1" x14ac:dyDescent="0.15">
      <c r="A139" s="61"/>
      <c r="B139" s="130" t="s">
        <v>104</v>
      </c>
      <c r="C139" s="57" t="s">
        <v>97</v>
      </c>
      <c r="D139" s="25"/>
      <c r="E139" s="35"/>
      <c r="F139" s="25">
        <v>64</v>
      </c>
      <c r="G139" s="35">
        <v>14.285714285714286</v>
      </c>
      <c r="H139" s="25">
        <v>51.900000000000006</v>
      </c>
      <c r="I139" s="35">
        <v>30.000000000000004</v>
      </c>
      <c r="J139" s="25">
        <v>99</v>
      </c>
      <c r="K139" s="35">
        <v>21.951219512195124</v>
      </c>
      <c r="L139" s="25">
        <v>2.1</v>
      </c>
      <c r="M139" s="35">
        <v>5.5555555555555545</v>
      </c>
      <c r="N139" s="25">
        <v>4.666666666666667</v>
      </c>
      <c r="O139" s="35">
        <v>33.333333333333336</v>
      </c>
      <c r="P139" s="25"/>
      <c r="Q139" s="35"/>
      <c r="R139" s="25"/>
      <c r="S139" s="35"/>
      <c r="T139" s="25"/>
      <c r="U139" s="35"/>
      <c r="V139" s="25">
        <v>221.66666666666666</v>
      </c>
      <c r="W139" s="35">
        <v>18.713154081015293</v>
      </c>
    </row>
    <row r="140" spans="1:23" s="19" customFormat="1" ht="25.5" customHeight="1" x14ac:dyDescent="0.15">
      <c r="A140" s="61"/>
      <c r="B140" s="131"/>
      <c r="C140" s="58" t="s">
        <v>98</v>
      </c>
      <c r="D140" s="103">
        <v>20.25</v>
      </c>
      <c r="E140" s="104">
        <v>33.333333333333336</v>
      </c>
      <c r="F140" s="103">
        <v>192</v>
      </c>
      <c r="G140" s="104">
        <v>42.857142857142854</v>
      </c>
      <c r="H140" s="103">
        <v>86.5</v>
      </c>
      <c r="I140" s="104">
        <v>50</v>
      </c>
      <c r="J140" s="103">
        <v>143</v>
      </c>
      <c r="K140" s="104">
        <v>31.707317073170731</v>
      </c>
      <c r="L140" s="103">
        <v>25.200000000000006</v>
      </c>
      <c r="M140" s="104">
        <v>66.666666666666657</v>
      </c>
      <c r="N140" s="103">
        <v>9.3333333333333339</v>
      </c>
      <c r="O140" s="104">
        <v>66.666666666666671</v>
      </c>
      <c r="P140" s="103"/>
      <c r="Q140" s="104"/>
      <c r="R140" s="103"/>
      <c r="S140" s="104"/>
      <c r="T140" s="103"/>
      <c r="U140" s="104"/>
      <c r="V140" s="103">
        <v>476.2833333333333</v>
      </c>
      <c r="W140" s="104">
        <v>40.207955200990533</v>
      </c>
    </row>
    <row r="141" spans="1:23" s="19" customFormat="1" ht="25.5" customHeight="1" x14ac:dyDescent="0.15">
      <c r="A141" s="61"/>
      <c r="B141" s="145"/>
      <c r="C141" s="58" t="s">
        <v>99</v>
      </c>
      <c r="D141" s="26"/>
      <c r="E141" s="38"/>
      <c r="F141" s="26">
        <v>32</v>
      </c>
      <c r="G141" s="38">
        <v>7.1428571428571432</v>
      </c>
      <c r="H141" s="26"/>
      <c r="I141" s="38"/>
      <c r="J141" s="26">
        <v>22</v>
      </c>
      <c r="K141" s="38">
        <v>4.8780487804878048</v>
      </c>
      <c r="L141" s="26">
        <v>2.1</v>
      </c>
      <c r="M141" s="38">
        <v>5.5555555555555545</v>
      </c>
      <c r="N141" s="26"/>
      <c r="O141" s="38"/>
      <c r="P141" s="26"/>
      <c r="Q141" s="38"/>
      <c r="R141" s="26"/>
      <c r="S141" s="38"/>
      <c r="T141" s="26"/>
      <c r="U141" s="38"/>
      <c r="V141" s="26">
        <v>56.1</v>
      </c>
      <c r="W141" s="38">
        <v>4.735975686969736</v>
      </c>
    </row>
    <row r="142" spans="1:23" s="19" customFormat="1" ht="25.5" customHeight="1" x14ac:dyDescent="0.15">
      <c r="A142" s="61"/>
      <c r="B142" s="145"/>
      <c r="C142" s="58" t="s">
        <v>100</v>
      </c>
      <c r="D142" s="26">
        <v>40.5</v>
      </c>
      <c r="E142" s="38">
        <v>66.666666666666671</v>
      </c>
      <c r="F142" s="26">
        <v>160</v>
      </c>
      <c r="G142" s="38">
        <v>35.714285714285715</v>
      </c>
      <c r="H142" s="26">
        <v>34.6</v>
      </c>
      <c r="I142" s="38">
        <v>20</v>
      </c>
      <c r="J142" s="26">
        <v>165</v>
      </c>
      <c r="K142" s="38">
        <v>36.585365853658537</v>
      </c>
      <c r="L142" s="26">
        <v>8.4</v>
      </c>
      <c r="M142" s="38">
        <v>22.222222222222218</v>
      </c>
      <c r="N142" s="26"/>
      <c r="O142" s="38"/>
      <c r="P142" s="26"/>
      <c r="Q142" s="38"/>
      <c r="R142" s="26"/>
      <c r="S142" s="38"/>
      <c r="T142" s="26"/>
      <c r="U142" s="38"/>
      <c r="V142" s="26">
        <v>408.5</v>
      </c>
      <c r="W142" s="38">
        <v>34.485669663585327</v>
      </c>
    </row>
    <row r="143" spans="1:23" s="19" customFormat="1" ht="25.5" customHeight="1" x14ac:dyDescent="0.15">
      <c r="A143" s="61"/>
      <c r="B143" s="145"/>
      <c r="C143" s="58" t="s">
        <v>101</v>
      </c>
      <c r="D143" s="26"/>
      <c r="E143" s="38"/>
      <c r="F143" s="26"/>
      <c r="G143" s="38"/>
      <c r="H143" s="26"/>
      <c r="I143" s="38"/>
      <c r="J143" s="26">
        <v>11</v>
      </c>
      <c r="K143" s="38">
        <v>2.4390243902439024</v>
      </c>
      <c r="L143" s="26"/>
      <c r="M143" s="38"/>
      <c r="N143" s="26"/>
      <c r="O143" s="38"/>
      <c r="P143" s="26"/>
      <c r="Q143" s="38"/>
      <c r="R143" s="26"/>
      <c r="S143" s="38"/>
      <c r="T143" s="26"/>
      <c r="U143" s="38"/>
      <c r="V143" s="26">
        <v>11</v>
      </c>
      <c r="W143" s="38">
        <v>0.92862268371955603</v>
      </c>
    </row>
    <row r="144" spans="1:23" s="19" customFormat="1" ht="25.5" customHeight="1" x14ac:dyDescent="0.15">
      <c r="A144" s="61"/>
      <c r="B144" s="145"/>
      <c r="C144" s="59" t="s">
        <v>102</v>
      </c>
      <c r="D144" s="27"/>
      <c r="E144" s="41"/>
      <c r="F144" s="27"/>
      <c r="G144" s="41"/>
      <c r="H144" s="27"/>
      <c r="I144" s="41"/>
      <c r="J144" s="27">
        <v>11</v>
      </c>
      <c r="K144" s="41">
        <v>2.4390243902439024</v>
      </c>
      <c r="L144" s="27"/>
      <c r="M144" s="41"/>
      <c r="N144" s="27"/>
      <c r="O144" s="41"/>
      <c r="P144" s="27"/>
      <c r="Q144" s="41"/>
      <c r="R144" s="27"/>
      <c r="S144" s="41"/>
      <c r="T144" s="27"/>
      <c r="U144" s="41"/>
      <c r="V144" s="27">
        <v>11</v>
      </c>
      <c r="W144" s="41">
        <v>0.92862268371955603</v>
      </c>
    </row>
    <row r="145" spans="1:23" s="19" customFormat="1" ht="25.5" customHeight="1" x14ac:dyDescent="0.15">
      <c r="A145" s="7"/>
      <c r="B145" s="45"/>
      <c r="C145" s="60" t="s">
        <v>47</v>
      </c>
      <c r="D145" s="28">
        <v>60.75</v>
      </c>
      <c r="E145" s="44">
        <v>100</v>
      </c>
      <c r="F145" s="28">
        <v>448</v>
      </c>
      <c r="G145" s="44">
        <v>100</v>
      </c>
      <c r="H145" s="28">
        <v>173</v>
      </c>
      <c r="I145" s="44">
        <v>100</v>
      </c>
      <c r="J145" s="28">
        <v>451</v>
      </c>
      <c r="K145" s="44">
        <v>100</v>
      </c>
      <c r="L145" s="28">
        <v>37.800000000000011</v>
      </c>
      <c r="M145" s="44">
        <v>100</v>
      </c>
      <c r="N145" s="28">
        <v>14</v>
      </c>
      <c r="O145" s="44">
        <v>100</v>
      </c>
      <c r="P145" s="28"/>
      <c r="Q145" s="44"/>
      <c r="R145" s="28"/>
      <c r="S145" s="44"/>
      <c r="T145" s="28"/>
      <c r="U145" s="44"/>
      <c r="V145" s="28">
        <v>1184.55</v>
      </c>
      <c r="W145" s="44">
        <v>100</v>
      </c>
    </row>
    <row r="146" spans="1:23" s="19" customFormat="1" ht="25.5" customHeight="1" x14ac:dyDescent="0.15">
      <c r="A146" s="61"/>
      <c r="B146" s="130" t="s">
        <v>10</v>
      </c>
      <c r="C146" s="57" t="s">
        <v>97</v>
      </c>
      <c r="D146" s="25">
        <v>37.714285714285708</v>
      </c>
      <c r="E146" s="35">
        <v>15.909090909090912</v>
      </c>
      <c r="F146" s="25">
        <v>45.789473684210535</v>
      </c>
      <c r="G146" s="35">
        <v>11.32075471698113</v>
      </c>
      <c r="H146" s="25">
        <v>38.333333333333336</v>
      </c>
      <c r="I146" s="35">
        <v>12.121212121212121</v>
      </c>
      <c r="J146" s="25">
        <v>29.568965517241381</v>
      </c>
      <c r="K146" s="35">
        <v>9.0909090909090917</v>
      </c>
      <c r="L146" s="25">
        <v>4.833333333333333</v>
      </c>
      <c r="M146" s="35">
        <v>20</v>
      </c>
      <c r="N146" s="25"/>
      <c r="O146" s="35"/>
      <c r="P146" s="25"/>
      <c r="Q146" s="35"/>
      <c r="R146" s="25"/>
      <c r="S146" s="35"/>
      <c r="T146" s="25"/>
      <c r="U146" s="35"/>
      <c r="V146" s="25">
        <v>156.23939158240429</v>
      </c>
      <c r="W146" s="35">
        <v>11.888462899710312</v>
      </c>
    </row>
    <row r="147" spans="1:23" s="19" customFormat="1" ht="25.5" customHeight="1" x14ac:dyDescent="0.15">
      <c r="A147" s="61"/>
      <c r="B147" s="131"/>
      <c r="C147" s="58" t="s">
        <v>98</v>
      </c>
      <c r="D147" s="103">
        <v>26.938775510204081</v>
      </c>
      <c r="E147" s="104">
        <v>11.363636363636367</v>
      </c>
      <c r="F147" s="103">
        <v>53.421052631578959</v>
      </c>
      <c r="G147" s="104">
        <v>13.207547169811319</v>
      </c>
      <c r="H147" s="103">
        <v>38.333333333333336</v>
      </c>
      <c r="I147" s="104">
        <v>12.121212121212121</v>
      </c>
      <c r="J147" s="103">
        <v>112.36206896551721</v>
      </c>
      <c r="K147" s="104">
        <v>34.545454545454533</v>
      </c>
      <c r="L147" s="103">
        <v>14.5</v>
      </c>
      <c r="M147" s="104">
        <v>60.000000000000007</v>
      </c>
      <c r="N147" s="103">
        <v>5</v>
      </c>
      <c r="O147" s="104">
        <v>100</v>
      </c>
      <c r="P147" s="103">
        <v>2</v>
      </c>
      <c r="Q147" s="104">
        <v>100</v>
      </c>
      <c r="R147" s="103"/>
      <c r="S147" s="104"/>
      <c r="T147" s="103"/>
      <c r="U147" s="104"/>
      <c r="V147" s="103">
        <v>252.55523044063358</v>
      </c>
      <c r="W147" s="104">
        <v>19.217263052625725</v>
      </c>
    </row>
    <row r="148" spans="1:23" s="19" customFormat="1" ht="25.5" customHeight="1" x14ac:dyDescent="0.15">
      <c r="A148" s="61"/>
      <c r="B148" s="145"/>
      <c r="C148" s="58" t="s">
        <v>99</v>
      </c>
      <c r="D148" s="26">
        <v>10.775510204081632</v>
      </c>
      <c r="E148" s="38">
        <v>4.5454545454545467</v>
      </c>
      <c r="F148" s="26">
        <v>30.526315789473685</v>
      </c>
      <c r="G148" s="38">
        <v>7.5471698113207522</v>
      </c>
      <c r="H148" s="26">
        <v>28.75</v>
      </c>
      <c r="I148" s="38">
        <v>9.0909090909090917</v>
      </c>
      <c r="J148" s="26">
        <v>53.224137931034491</v>
      </c>
      <c r="K148" s="38">
        <v>16.363636363636367</v>
      </c>
      <c r="L148" s="26"/>
      <c r="M148" s="38"/>
      <c r="N148" s="26"/>
      <c r="O148" s="38"/>
      <c r="P148" s="26"/>
      <c r="Q148" s="38"/>
      <c r="R148" s="26"/>
      <c r="S148" s="38"/>
      <c r="T148" s="26"/>
      <c r="U148" s="38"/>
      <c r="V148" s="26">
        <v>123.27596392458982</v>
      </c>
      <c r="W148" s="38">
        <v>9.3802318909475613</v>
      </c>
    </row>
    <row r="149" spans="1:23" s="19" customFormat="1" ht="25.5" customHeight="1" x14ac:dyDescent="0.15">
      <c r="A149" s="61"/>
      <c r="B149" s="145"/>
      <c r="C149" s="58" t="s">
        <v>100</v>
      </c>
      <c r="D149" s="26">
        <v>43.102040816326522</v>
      </c>
      <c r="E149" s="38">
        <v>18.181818181818183</v>
      </c>
      <c r="F149" s="26">
        <v>122.10526315789478</v>
      </c>
      <c r="G149" s="38">
        <v>30.188679245283019</v>
      </c>
      <c r="H149" s="26">
        <v>86.25</v>
      </c>
      <c r="I149" s="38">
        <v>27.272727272727273</v>
      </c>
      <c r="J149" s="26">
        <v>47.310344827586214</v>
      </c>
      <c r="K149" s="38">
        <v>14.545454545454547</v>
      </c>
      <c r="L149" s="26">
        <v>4.833333333333333</v>
      </c>
      <c r="M149" s="38">
        <v>20</v>
      </c>
      <c r="N149" s="26"/>
      <c r="O149" s="38"/>
      <c r="P149" s="26"/>
      <c r="Q149" s="38"/>
      <c r="R149" s="26"/>
      <c r="S149" s="38"/>
      <c r="T149" s="26"/>
      <c r="U149" s="38"/>
      <c r="V149" s="26">
        <v>303.60098213514084</v>
      </c>
      <c r="W149" s="38">
        <v>23.101402123200025</v>
      </c>
    </row>
    <row r="150" spans="1:23" s="19" customFormat="1" ht="25.5" customHeight="1" x14ac:dyDescent="0.15">
      <c r="A150" s="61"/>
      <c r="B150" s="145"/>
      <c r="C150" s="58" t="s">
        <v>101</v>
      </c>
      <c r="D150" s="26">
        <v>48.489795918367335</v>
      </c>
      <c r="E150" s="38">
        <v>20.454545454545457</v>
      </c>
      <c r="F150" s="26">
        <v>114.47368421052636</v>
      </c>
      <c r="G150" s="38">
        <v>28.30188679245283</v>
      </c>
      <c r="H150" s="26">
        <v>67.083333333333343</v>
      </c>
      <c r="I150" s="38">
        <v>21.212121212121215</v>
      </c>
      <c r="J150" s="26">
        <v>47.310344827586214</v>
      </c>
      <c r="K150" s="38">
        <v>14.545454545454547</v>
      </c>
      <c r="L150" s="26"/>
      <c r="M150" s="38"/>
      <c r="N150" s="26"/>
      <c r="O150" s="38"/>
      <c r="P150" s="26"/>
      <c r="Q150" s="38"/>
      <c r="R150" s="26"/>
      <c r="S150" s="38"/>
      <c r="T150" s="26"/>
      <c r="U150" s="38"/>
      <c r="V150" s="26">
        <v>277.35715828981324</v>
      </c>
      <c r="W150" s="38">
        <v>21.10447469682078</v>
      </c>
    </row>
    <row r="151" spans="1:23" s="19" customFormat="1" ht="25.5" customHeight="1" x14ac:dyDescent="0.15">
      <c r="A151" s="61"/>
      <c r="B151" s="145"/>
      <c r="C151" s="59" t="s">
        <v>102</v>
      </c>
      <c r="D151" s="27">
        <v>70.040816326530589</v>
      </c>
      <c r="E151" s="41">
        <v>29.545454545454543</v>
      </c>
      <c r="F151" s="27">
        <v>38.15789473684211</v>
      </c>
      <c r="G151" s="41">
        <v>9.4339622641509404</v>
      </c>
      <c r="H151" s="27">
        <v>57.500000000000007</v>
      </c>
      <c r="I151" s="41">
        <v>18.181818181818183</v>
      </c>
      <c r="J151" s="27">
        <v>35.482758620689658</v>
      </c>
      <c r="K151" s="41">
        <v>10.90909090909091</v>
      </c>
      <c r="L151" s="27"/>
      <c r="M151" s="41"/>
      <c r="N151" s="27"/>
      <c r="O151" s="41"/>
      <c r="P151" s="27"/>
      <c r="Q151" s="41"/>
      <c r="R151" s="27"/>
      <c r="S151" s="41"/>
      <c r="T151" s="27"/>
      <c r="U151" s="41"/>
      <c r="V151" s="27">
        <v>201.18146968406236</v>
      </c>
      <c r="W151" s="41">
        <v>15.308165336695589</v>
      </c>
    </row>
    <row r="152" spans="1:23" s="19" customFormat="1" ht="25.5" customHeight="1" x14ac:dyDescent="0.15">
      <c r="A152" s="7"/>
      <c r="B152" s="45"/>
      <c r="C152" s="60" t="s">
        <v>47</v>
      </c>
      <c r="D152" s="28">
        <v>237.06122448979585</v>
      </c>
      <c r="E152" s="44">
        <v>100</v>
      </c>
      <c r="F152" s="28">
        <v>404.47368421052647</v>
      </c>
      <c r="G152" s="44">
        <v>100</v>
      </c>
      <c r="H152" s="28">
        <v>316.25</v>
      </c>
      <c r="I152" s="44">
        <v>100</v>
      </c>
      <c r="J152" s="28">
        <v>325.25862068965517</v>
      </c>
      <c r="K152" s="44">
        <v>100</v>
      </c>
      <c r="L152" s="28">
        <v>24.166666666666664</v>
      </c>
      <c r="M152" s="44">
        <v>100</v>
      </c>
      <c r="N152" s="28">
        <v>5</v>
      </c>
      <c r="O152" s="44">
        <v>100</v>
      </c>
      <c r="P152" s="28">
        <v>2</v>
      </c>
      <c r="Q152" s="44">
        <v>100</v>
      </c>
      <c r="R152" s="28"/>
      <c r="S152" s="44"/>
      <c r="T152" s="28"/>
      <c r="U152" s="44"/>
      <c r="V152" s="28">
        <v>1314.2101960566442</v>
      </c>
      <c r="W152" s="44">
        <v>100</v>
      </c>
    </row>
    <row r="153" spans="1:23" s="19" customFormat="1" ht="25.5" customHeight="1" x14ac:dyDescent="0.15">
      <c r="A153" s="68"/>
      <c r="B153" s="130" t="s">
        <v>105</v>
      </c>
      <c r="C153" s="57" t="s">
        <v>97</v>
      </c>
      <c r="D153" s="25"/>
      <c r="E153" s="35"/>
      <c r="F153" s="25">
        <v>16.857142857142858</v>
      </c>
      <c r="G153" s="35">
        <v>20.000000000000004</v>
      </c>
      <c r="H153" s="25">
        <v>45</v>
      </c>
      <c r="I153" s="35">
        <v>50</v>
      </c>
      <c r="J153" s="25">
        <v>55.142857142857146</v>
      </c>
      <c r="K153" s="35">
        <v>33.333333333333329</v>
      </c>
      <c r="L153" s="25"/>
      <c r="M153" s="35"/>
      <c r="N153" s="25"/>
      <c r="O153" s="35"/>
      <c r="P153" s="25"/>
      <c r="Q153" s="35"/>
      <c r="R153" s="25"/>
      <c r="S153" s="35"/>
      <c r="T153" s="25"/>
      <c r="U153" s="35"/>
      <c r="V153" s="25">
        <v>117</v>
      </c>
      <c r="W153" s="35">
        <v>32.256794013391101</v>
      </c>
    </row>
    <row r="154" spans="1:23" s="19" customFormat="1" ht="25.5" customHeight="1" x14ac:dyDescent="0.15">
      <c r="A154" s="68"/>
      <c r="B154" s="131"/>
      <c r="C154" s="58" t="s">
        <v>98</v>
      </c>
      <c r="D154" s="103"/>
      <c r="E154" s="104"/>
      <c r="F154" s="103"/>
      <c r="G154" s="104"/>
      <c r="H154" s="103"/>
      <c r="I154" s="104"/>
      <c r="J154" s="103">
        <v>82.714285714285722</v>
      </c>
      <c r="K154" s="104">
        <v>50</v>
      </c>
      <c r="L154" s="103">
        <v>14</v>
      </c>
      <c r="M154" s="104">
        <v>100</v>
      </c>
      <c r="N154" s="103">
        <v>4</v>
      </c>
      <c r="O154" s="104">
        <v>50</v>
      </c>
      <c r="P154" s="103">
        <v>1</v>
      </c>
      <c r="Q154" s="104">
        <v>100</v>
      </c>
      <c r="R154" s="103"/>
      <c r="S154" s="104"/>
      <c r="T154" s="103"/>
      <c r="U154" s="104"/>
      <c r="V154" s="103">
        <v>101.71428571428572</v>
      </c>
      <c r="W154" s="104">
        <v>28.042536431666012</v>
      </c>
    </row>
    <row r="155" spans="1:23" s="19" customFormat="1" ht="25.5" customHeight="1" x14ac:dyDescent="0.15">
      <c r="A155" s="68"/>
      <c r="B155" s="145"/>
      <c r="C155" s="58" t="s">
        <v>99</v>
      </c>
      <c r="D155" s="26"/>
      <c r="E155" s="38"/>
      <c r="F155" s="26">
        <v>16.857142857142858</v>
      </c>
      <c r="G155" s="38">
        <v>20.000000000000004</v>
      </c>
      <c r="H155" s="26"/>
      <c r="I155" s="38"/>
      <c r="J155" s="26"/>
      <c r="K155" s="38"/>
      <c r="L155" s="26"/>
      <c r="M155" s="38"/>
      <c r="N155" s="26">
        <v>4</v>
      </c>
      <c r="O155" s="38">
        <v>50</v>
      </c>
      <c r="P155" s="26"/>
      <c r="Q155" s="38"/>
      <c r="R155" s="26"/>
      <c r="S155" s="38"/>
      <c r="T155" s="26"/>
      <c r="U155" s="38"/>
      <c r="V155" s="26">
        <v>20.857142857142858</v>
      </c>
      <c r="W155" s="38">
        <v>5.7502953918865698</v>
      </c>
    </row>
    <row r="156" spans="1:23" s="19" customFormat="1" ht="25.5" customHeight="1" x14ac:dyDescent="0.15">
      <c r="A156" s="68"/>
      <c r="B156" s="145"/>
      <c r="C156" s="58" t="s">
        <v>100</v>
      </c>
      <c r="D156" s="26"/>
      <c r="E156" s="38"/>
      <c r="F156" s="26"/>
      <c r="G156" s="38"/>
      <c r="H156" s="26"/>
      <c r="I156" s="38"/>
      <c r="J156" s="26">
        <v>27.571428571428573</v>
      </c>
      <c r="K156" s="38">
        <v>16.666666666666664</v>
      </c>
      <c r="L156" s="26"/>
      <c r="M156" s="38"/>
      <c r="N156" s="26"/>
      <c r="O156" s="38"/>
      <c r="P156" s="26"/>
      <c r="Q156" s="38"/>
      <c r="R156" s="26"/>
      <c r="S156" s="38"/>
      <c r="T156" s="26"/>
      <c r="U156" s="38"/>
      <c r="V156" s="26">
        <v>27.571428571428573</v>
      </c>
      <c r="W156" s="38">
        <v>7.601417881055534</v>
      </c>
    </row>
    <row r="157" spans="1:23" s="19" customFormat="1" ht="25.5" customHeight="1" x14ac:dyDescent="0.15">
      <c r="A157" s="68"/>
      <c r="B157" s="145"/>
      <c r="C157" s="58" t="s">
        <v>101</v>
      </c>
      <c r="D157" s="26"/>
      <c r="E157" s="38"/>
      <c r="F157" s="26">
        <v>50.571428571428569</v>
      </c>
      <c r="G157" s="38">
        <v>60</v>
      </c>
      <c r="H157" s="26"/>
      <c r="I157" s="38"/>
      <c r="J157" s="26"/>
      <c r="K157" s="38"/>
      <c r="L157" s="26"/>
      <c r="M157" s="38"/>
      <c r="N157" s="26"/>
      <c r="O157" s="38"/>
      <c r="P157" s="26"/>
      <c r="Q157" s="38"/>
      <c r="R157" s="26"/>
      <c r="S157" s="38"/>
      <c r="T157" s="26"/>
      <c r="U157" s="38"/>
      <c r="V157" s="26">
        <v>50.571428571428569</v>
      </c>
      <c r="W157" s="38">
        <v>13.942497046081133</v>
      </c>
    </row>
    <row r="158" spans="1:23" s="19" customFormat="1" ht="25.5" customHeight="1" x14ac:dyDescent="0.15">
      <c r="A158" s="68"/>
      <c r="B158" s="145"/>
      <c r="C158" s="59" t="s">
        <v>102</v>
      </c>
      <c r="D158" s="27"/>
      <c r="E158" s="41"/>
      <c r="F158" s="27"/>
      <c r="G158" s="41"/>
      <c r="H158" s="27">
        <v>45</v>
      </c>
      <c r="I158" s="41">
        <v>50</v>
      </c>
      <c r="J158" s="27"/>
      <c r="K158" s="41"/>
      <c r="L158" s="27"/>
      <c r="M158" s="41"/>
      <c r="N158" s="27"/>
      <c r="O158" s="41"/>
      <c r="P158" s="27"/>
      <c r="Q158" s="41"/>
      <c r="R158" s="27"/>
      <c r="S158" s="41"/>
      <c r="T158" s="27"/>
      <c r="U158" s="41"/>
      <c r="V158" s="27">
        <v>45</v>
      </c>
      <c r="W158" s="41">
        <v>12.406459235919653</v>
      </c>
    </row>
    <row r="159" spans="1:23" s="19" customFormat="1" ht="25.5" customHeight="1" x14ac:dyDescent="0.15">
      <c r="A159" s="71"/>
      <c r="B159" s="45"/>
      <c r="C159" s="60" t="s">
        <v>47</v>
      </c>
      <c r="D159" s="28"/>
      <c r="E159" s="44"/>
      <c r="F159" s="28">
        <v>84.285714285714278</v>
      </c>
      <c r="G159" s="44">
        <v>100</v>
      </c>
      <c r="H159" s="28">
        <v>90</v>
      </c>
      <c r="I159" s="44">
        <v>100</v>
      </c>
      <c r="J159" s="28">
        <v>165.42857142857144</v>
      </c>
      <c r="K159" s="44">
        <v>100</v>
      </c>
      <c r="L159" s="28">
        <v>14</v>
      </c>
      <c r="M159" s="44">
        <v>100</v>
      </c>
      <c r="N159" s="28">
        <v>8</v>
      </c>
      <c r="O159" s="44">
        <v>100</v>
      </c>
      <c r="P159" s="28">
        <v>1</v>
      </c>
      <c r="Q159" s="44">
        <v>100</v>
      </c>
      <c r="R159" s="28"/>
      <c r="S159" s="44"/>
      <c r="T159" s="28"/>
      <c r="U159" s="44"/>
      <c r="V159" s="28">
        <v>362.71428571428572</v>
      </c>
      <c r="W159" s="44">
        <v>100</v>
      </c>
    </row>
    <row r="160" spans="1:23" s="19" customFormat="1" ht="25.5" customHeight="1" x14ac:dyDescent="0.15">
      <c r="A160" s="153" t="s">
        <v>54</v>
      </c>
      <c r="B160" s="130" t="s">
        <v>11</v>
      </c>
      <c r="C160" s="57" t="s">
        <v>97</v>
      </c>
      <c r="D160" s="25">
        <v>179.66666666666666</v>
      </c>
      <c r="E160" s="35">
        <v>33.333333333333329</v>
      </c>
      <c r="F160" s="25">
        <v>309.76</v>
      </c>
      <c r="G160" s="35">
        <v>19.047619047619047</v>
      </c>
      <c r="H160" s="25">
        <v>321.0526315789474</v>
      </c>
      <c r="I160" s="35">
        <v>29.411764705882351</v>
      </c>
      <c r="J160" s="25">
        <v>289.47058823529414</v>
      </c>
      <c r="K160" s="35">
        <v>21.649484536082468</v>
      </c>
      <c r="L160" s="25">
        <v>42.549019607843135</v>
      </c>
      <c r="M160" s="35">
        <v>29.787234042553195</v>
      </c>
      <c r="N160" s="25">
        <v>9.3333333333333339</v>
      </c>
      <c r="O160" s="35">
        <v>13.333333333333332</v>
      </c>
      <c r="P160" s="25">
        <v>6</v>
      </c>
      <c r="Q160" s="35">
        <v>50</v>
      </c>
      <c r="R160" s="25">
        <v>1</v>
      </c>
      <c r="S160" s="35">
        <v>33.333333333333336</v>
      </c>
      <c r="T160" s="25"/>
      <c r="U160" s="35"/>
      <c r="V160" s="25">
        <v>1158.8322394220845</v>
      </c>
      <c r="W160" s="35">
        <v>24.03348408272322</v>
      </c>
    </row>
    <row r="161" spans="1:23" s="19" customFormat="1" ht="25.5" customHeight="1" x14ac:dyDescent="0.15">
      <c r="A161" s="157"/>
      <c r="B161" s="145"/>
      <c r="C161" s="58" t="s">
        <v>98</v>
      </c>
      <c r="D161" s="26"/>
      <c r="E161" s="38"/>
      <c r="F161" s="26">
        <v>387.2</v>
      </c>
      <c r="G161" s="38">
        <v>23.80952380952381</v>
      </c>
      <c r="H161" s="26">
        <v>128.42105263157896</v>
      </c>
      <c r="I161" s="38">
        <v>11.76470588235294</v>
      </c>
      <c r="J161" s="26">
        <v>510.01960784313769</v>
      </c>
      <c r="K161" s="38">
        <v>38.144329896907237</v>
      </c>
      <c r="L161" s="26">
        <v>48.627450980392155</v>
      </c>
      <c r="M161" s="38">
        <v>34.042553191489368</v>
      </c>
      <c r="N161" s="26">
        <v>42.000000000000007</v>
      </c>
      <c r="O161" s="38">
        <v>60</v>
      </c>
      <c r="P161" s="26">
        <v>4</v>
      </c>
      <c r="Q161" s="38">
        <v>33.333333333333336</v>
      </c>
      <c r="R161" s="26">
        <v>2</v>
      </c>
      <c r="S161" s="38">
        <v>66.666666666666671</v>
      </c>
      <c r="T161" s="26"/>
      <c r="U161" s="38"/>
      <c r="V161" s="26">
        <v>1122.2681114551087</v>
      </c>
      <c r="W161" s="38">
        <v>23.275166047033075</v>
      </c>
    </row>
    <row r="162" spans="1:23" s="19" customFormat="1" ht="25.5" customHeight="1" x14ac:dyDescent="0.15">
      <c r="A162" s="157"/>
      <c r="B162" s="145"/>
      <c r="C162" s="58" t="s">
        <v>99</v>
      </c>
      <c r="D162" s="26"/>
      <c r="E162" s="38"/>
      <c r="F162" s="26">
        <v>154.88</v>
      </c>
      <c r="G162" s="38">
        <v>9.5238095238095237</v>
      </c>
      <c r="H162" s="26">
        <v>321.0526315789474</v>
      </c>
      <c r="I162" s="38">
        <v>29.411764705882351</v>
      </c>
      <c r="J162" s="26">
        <v>165.41176470588235</v>
      </c>
      <c r="K162" s="38">
        <v>12.371134020618554</v>
      </c>
      <c r="L162" s="26">
        <v>18.235294117647058</v>
      </c>
      <c r="M162" s="38">
        <v>12.765957446808512</v>
      </c>
      <c r="N162" s="26">
        <v>7</v>
      </c>
      <c r="O162" s="38">
        <v>9.9999999999999982</v>
      </c>
      <c r="P162" s="26"/>
      <c r="Q162" s="38"/>
      <c r="R162" s="26"/>
      <c r="S162" s="38"/>
      <c r="T162" s="26"/>
      <c r="U162" s="38"/>
      <c r="V162" s="26">
        <v>666.57969040247679</v>
      </c>
      <c r="W162" s="38">
        <v>13.824462104319663</v>
      </c>
    </row>
    <row r="163" spans="1:23" s="19" customFormat="1" ht="25.5" customHeight="1" x14ac:dyDescent="0.15">
      <c r="A163" s="157"/>
      <c r="B163" s="145"/>
      <c r="C163" s="58" t="s">
        <v>100</v>
      </c>
      <c r="D163" s="26">
        <v>179.66666666666666</v>
      </c>
      <c r="E163" s="38">
        <v>33.333333333333329</v>
      </c>
      <c r="F163" s="26">
        <v>464.64</v>
      </c>
      <c r="G163" s="38">
        <v>28.571428571428569</v>
      </c>
      <c r="H163" s="26">
        <v>256.84210526315792</v>
      </c>
      <c r="I163" s="38">
        <v>23.52941176470588</v>
      </c>
      <c r="J163" s="26">
        <v>261.9019607843137</v>
      </c>
      <c r="K163" s="38">
        <v>19.587628865979372</v>
      </c>
      <c r="L163" s="26">
        <v>27.352941176470587</v>
      </c>
      <c r="M163" s="38">
        <v>19.148936170212767</v>
      </c>
      <c r="N163" s="26">
        <v>11.666666666666668</v>
      </c>
      <c r="O163" s="38">
        <v>16.666666666666664</v>
      </c>
      <c r="P163" s="26">
        <v>2</v>
      </c>
      <c r="Q163" s="38">
        <v>16.666666666666668</v>
      </c>
      <c r="R163" s="26"/>
      <c r="S163" s="38"/>
      <c r="T163" s="26"/>
      <c r="U163" s="38"/>
      <c r="V163" s="26">
        <v>1204.0703405572754</v>
      </c>
      <c r="W163" s="38">
        <v>24.971695108080471</v>
      </c>
    </row>
    <row r="164" spans="1:23" s="19" customFormat="1" ht="25.5" customHeight="1" x14ac:dyDescent="0.15">
      <c r="A164" s="157"/>
      <c r="B164" s="145"/>
      <c r="C164" s="58" t="s">
        <v>101</v>
      </c>
      <c r="D164" s="26">
        <v>179.66666666666666</v>
      </c>
      <c r="E164" s="38">
        <v>33.333333333333329</v>
      </c>
      <c r="F164" s="26">
        <v>232.32</v>
      </c>
      <c r="G164" s="38">
        <v>14.285714285714285</v>
      </c>
      <c r="H164" s="26"/>
      <c r="I164" s="38"/>
      <c r="J164" s="26">
        <v>82.705882352941174</v>
      </c>
      <c r="K164" s="38">
        <v>6.1855670103092768</v>
      </c>
      <c r="L164" s="26">
        <v>3.0392156862745097</v>
      </c>
      <c r="M164" s="38">
        <v>2.1276595744680855</v>
      </c>
      <c r="N164" s="26"/>
      <c r="O164" s="38"/>
      <c r="P164" s="26"/>
      <c r="Q164" s="38"/>
      <c r="R164" s="26"/>
      <c r="S164" s="38"/>
      <c r="T164" s="26"/>
      <c r="U164" s="38"/>
      <c r="V164" s="26">
        <v>497.73176470588237</v>
      </c>
      <c r="W164" s="38">
        <v>10.322657618233151</v>
      </c>
    </row>
    <row r="165" spans="1:23" s="19" customFormat="1" ht="25.5" customHeight="1" x14ac:dyDescent="0.15">
      <c r="A165" s="157"/>
      <c r="B165" s="145"/>
      <c r="C165" s="59" t="s">
        <v>102</v>
      </c>
      <c r="D165" s="27"/>
      <c r="E165" s="41"/>
      <c r="F165" s="27">
        <v>77.44</v>
      </c>
      <c r="G165" s="41">
        <v>4.7619047619047619</v>
      </c>
      <c r="H165" s="27">
        <v>64.21052631578948</v>
      </c>
      <c r="I165" s="41">
        <v>5.8823529411764701</v>
      </c>
      <c r="J165" s="27">
        <v>27.568627450980394</v>
      </c>
      <c r="K165" s="41">
        <v>2.0618556701030921</v>
      </c>
      <c r="L165" s="27">
        <v>3.0392156862745097</v>
      </c>
      <c r="M165" s="41">
        <v>2.1276595744680855</v>
      </c>
      <c r="N165" s="27"/>
      <c r="O165" s="41"/>
      <c r="P165" s="27"/>
      <c r="Q165" s="41"/>
      <c r="R165" s="27"/>
      <c r="S165" s="41"/>
      <c r="T165" s="27"/>
      <c r="U165" s="41"/>
      <c r="V165" s="27">
        <v>172.25836945304437</v>
      </c>
      <c r="W165" s="41">
        <v>3.5725350396104107</v>
      </c>
    </row>
    <row r="166" spans="1:23" s="19" customFormat="1" ht="25.5" customHeight="1" x14ac:dyDescent="0.15">
      <c r="A166" s="132"/>
      <c r="B166" s="45"/>
      <c r="C166" s="60" t="s">
        <v>47</v>
      </c>
      <c r="D166" s="28">
        <v>539</v>
      </c>
      <c r="E166" s="44">
        <v>100</v>
      </c>
      <c r="F166" s="28">
        <v>1626.24</v>
      </c>
      <c r="G166" s="44">
        <v>100</v>
      </c>
      <c r="H166" s="28">
        <v>1091.5789473684213</v>
      </c>
      <c r="I166" s="44">
        <v>100</v>
      </c>
      <c r="J166" s="28">
        <v>1337.0784313725494</v>
      </c>
      <c r="K166" s="44">
        <v>100</v>
      </c>
      <c r="L166" s="28">
        <v>142.84313725490193</v>
      </c>
      <c r="M166" s="44">
        <v>100</v>
      </c>
      <c r="N166" s="28">
        <v>70.000000000000014</v>
      </c>
      <c r="O166" s="44">
        <v>100</v>
      </c>
      <c r="P166" s="28">
        <v>12</v>
      </c>
      <c r="Q166" s="44">
        <v>100</v>
      </c>
      <c r="R166" s="28">
        <v>3</v>
      </c>
      <c r="S166" s="44">
        <v>100</v>
      </c>
      <c r="T166" s="28"/>
      <c r="U166" s="44"/>
      <c r="V166" s="28">
        <v>4821.7405159958726</v>
      </c>
      <c r="W166" s="44">
        <v>100</v>
      </c>
    </row>
    <row r="167" spans="1:23" s="19" customFormat="1" ht="25.5" customHeight="1" x14ac:dyDescent="0.15">
      <c r="A167" s="61"/>
      <c r="B167" s="130" t="s">
        <v>12</v>
      </c>
      <c r="C167" s="57" t="s">
        <v>97</v>
      </c>
      <c r="D167" s="25">
        <v>258</v>
      </c>
      <c r="E167" s="35">
        <v>100</v>
      </c>
      <c r="F167" s="25">
        <v>57.76</v>
      </c>
      <c r="G167" s="35">
        <v>17.391304347826086</v>
      </c>
      <c r="H167" s="25">
        <v>57.25</v>
      </c>
      <c r="I167" s="35">
        <v>13.333333333333334</v>
      </c>
      <c r="J167" s="25">
        <v>198.02816901408454</v>
      </c>
      <c r="K167" s="35">
        <v>27.536231884057973</v>
      </c>
      <c r="L167" s="25">
        <v>13.125</v>
      </c>
      <c r="M167" s="35">
        <v>20.833333333333332</v>
      </c>
      <c r="N167" s="25">
        <v>5.5555555555555554</v>
      </c>
      <c r="O167" s="35">
        <v>26.666666666666664</v>
      </c>
      <c r="P167" s="25"/>
      <c r="Q167" s="35"/>
      <c r="R167" s="25"/>
      <c r="S167" s="35"/>
      <c r="T167" s="25"/>
      <c r="U167" s="35"/>
      <c r="V167" s="25">
        <v>589.71872456964013</v>
      </c>
      <c r="W167" s="35">
        <v>32.181397587932381</v>
      </c>
    </row>
    <row r="168" spans="1:23" s="19" customFormat="1" ht="25.5" customHeight="1" x14ac:dyDescent="0.15">
      <c r="A168" s="61"/>
      <c r="B168" s="131"/>
      <c r="C168" s="58" t="s">
        <v>98</v>
      </c>
      <c r="D168" s="103"/>
      <c r="E168" s="104"/>
      <c r="F168" s="103">
        <v>86.64</v>
      </c>
      <c r="G168" s="104">
        <v>26.086956521739129</v>
      </c>
      <c r="H168" s="103">
        <v>28.625</v>
      </c>
      <c r="I168" s="104">
        <v>6.666666666666667</v>
      </c>
      <c r="J168" s="103">
        <v>260.56338028169023</v>
      </c>
      <c r="K168" s="104">
        <v>36.231884057971023</v>
      </c>
      <c r="L168" s="103">
        <v>21</v>
      </c>
      <c r="M168" s="104">
        <v>33.333333333333336</v>
      </c>
      <c r="N168" s="103">
        <v>15.27777777777778</v>
      </c>
      <c r="O168" s="104">
        <v>73.333333333333343</v>
      </c>
      <c r="P168" s="103">
        <v>7.5</v>
      </c>
      <c r="Q168" s="104">
        <v>83.333333333333329</v>
      </c>
      <c r="R168" s="103">
        <v>0.66666666666666663</v>
      </c>
      <c r="S168" s="104">
        <v>66.666666666666657</v>
      </c>
      <c r="T168" s="103"/>
      <c r="U168" s="104"/>
      <c r="V168" s="103">
        <v>420.27282472613467</v>
      </c>
      <c r="W168" s="104">
        <v>22.934606456298795</v>
      </c>
    </row>
    <row r="169" spans="1:23" s="19" customFormat="1" ht="25.5" customHeight="1" x14ac:dyDescent="0.15">
      <c r="A169" s="61"/>
      <c r="B169" s="145"/>
      <c r="C169" s="58" t="s">
        <v>99</v>
      </c>
      <c r="D169" s="26"/>
      <c r="E169" s="38"/>
      <c r="F169" s="26">
        <v>43.32</v>
      </c>
      <c r="G169" s="38">
        <v>13.043478260869565</v>
      </c>
      <c r="H169" s="26">
        <v>28.625</v>
      </c>
      <c r="I169" s="38">
        <v>6.666666666666667</v>
      </c>
      <c r="J169" s="26">
        <v>125.07042253521125</v>
      </c>
      <c r="K169" s="38">
        <v>17.391304347826082</v>
      </c>
      <c r="L169" s="26">
        <v>5.25</v>
      </c>
      <c r="M169" s="38">
        <v>8.3333333333333339</v>
      </c>
      <c r="N169" s="26"/>
      <c r="O169" s="38"/>
      <c r="P169" s="26">
        <v>1.5</v>
      </c>
      <c r="Q169" s="38">
        <v>16.666666666666668</v>
      </c>
      <c r="R169" s="26"/>
      <c r="S169" s="38"/>
      <c r="T169" s="26"/>
      <c r="U169" s="38"/>
      <c r="V169" s="26">
        <v>203.76542253521126</v>
      </c>
      <c r="W169" s="38">
        <v>11.119633486394914</v>
      </c>
    </row>
    <row r="170" spans="1:23" s="19" customFormat="1" ht="25.5" customHeight="1" x14ac:dyDescent="0.15">
      <c r="A170" s="61"/>
      <c r="B170" s="145"/>
      <c r="C170" s="58" t="s">
        <v>100</v>
      </c>
      <c r="D170" s="26"/>
      <c r="E170" s="38"/>
      <c r="F170" s="26">
        <v>101.08</v>
      </c>
      <c r="G170" s="38">
        <v>30.434782608695652</v>
      </c>
      <c r="H170" s="26">
        <v>171.75</v>
      </c>
      <c r="I170" s="38">
        <v>40</v>
      </c>
      <c r="J170" s="26">
        <v>135.49295774647885</v>
      </c>
      <c r="K170" s="38">
        <v>18.840579710144922</v>
      </c>
      <c r="L170" s="26">
        <v>21</v>
      </c>
      <c r="M170" s="38">
        <v>33.333333333333336</v>
      </c>
      <c r="N170" s="26"/>
      <c r="O170" s="38"/>
      <c r="P170" s="26"/>
      <c r="Q170" s="38"/>
      <c r="R170" s="26"/>
      <c r="S170" s="38"/>
      <c r="T170" s="26"/>
      <c r="U170" s="38"/>
      <c r="V170" s="26">
        <v>429.32295774647883</v>
      </c>
      <c r="W170" s="38">
        <v>23.428479071864654</v>
      </c>
    </row>
    <row r="171" spans="1:23" s="19" customFormat="1" ht="25.5" customHeight="1" x14ac:dyDescent="0.15">
      <c r="A171" s="61"/>
      <c r="B171" s="145"/>
      <c r="C171" s="58" t="s">
        <v>101</v>
      </c>
      <c r="D171" s="26"/>
      <c r="E171" s="38"/>
      <c r="F171" s="26">
        <v>14.44</v>
      </c>
      <c r="G171" s="38">
        <v>4.3478260869565215</v>
      </c>
      <c r="H171" s="26">
        <v>57.25</v>
      </c>
      <c r="I171" s="38">
        <v>13.333333333333334</v>
      </c>
      <c r="J171" s="26"/>
      <c r="K171" s="38"/>
      <c r="L171" s="26">
        <v>2.625</v>
      </c>
      <c r="M171" s="38">
        <v>4.166666666666667</v>
      </c>
      <c r="N171" s="26"/>
      <c r="O171" s="38"/>
      <c r="P171" s="26"/>
      <c r="Q171" s="38"/>
      <c r="R171" s="26">
        <v>0.33333333333333331</v>
      </c>
      <c r="S171" s="38">
        <v>33.333333333333329</v>
      </c>
      <c r="T171" s="26"/>
      <c r="U171" s="38"/>
      <c r="V171" s="26">
        <v>74.648333333333326</v>
      </c>
      <c r="W171" s="38">
        <v>4.0736161057623299</v>
      </c>
    </row>
    <row r="172" spans="1:23" s="19" customFormat="1" ht="25.5" customHeight="1" x14ac:dyDescent="0.15">
      <c r="A172" s="61"/>
      <c r="B172" s="145"/>
      <c r="C172" s="59" t="s">
        <v>102</v>
      </c>
      <c r="D172" s="27"/>
      <c r="E172" s="41"/>
      <c r="F172" s="27">
        <v>28.88</v>
      </c>
      <c r="G172" s="41">
        <v>8.695652173913043</v>
      </c>
      <c r="H172" s="27">
        <v>85.875</v>
      </c>
      <c r="I172" s="41">
        <v>20</v>
      </c>
      <c r="J172" s="27"/>
      <c r="K172" s="41"/>
      <c r="L172" s="27"/>
      <c r="M172" s="41"/>
      <c r="N172" s="27"/>
      <c r="O172" s="41"/>
      <c r="P172" s="27"/>
      <c r="Q172" s="41"/>
      <c r="R172" s="27"/>
      <c r="S172" s="41"/>
      <c r="T172" s="27"/>
      <c r="U172" s="41"/>
      <c r="V172" s="27">
        <v>114.755</v>
      </c>
      <c r="W172" s="41">
        <v>6.2622672917469409</v>
      </c>
    </row>
    <row r="173" spans="1:23" s="19" customFormat="1" ht="25.5" customHeight="1" x14ac:dyDescent="0.15">
      <c r="A173" s="61"/>
      <c r="B173" s="45"/>
      <c r="C173" s="60" t="s">
        <v>47</v>
      </c>
      <c r="D173" s="28">
        <v>258</v>
      </c>
      <c r="E173" s="44">
        <v>100</v>
      </c>
      <c r="F173" s="28">
        <v>332.12</v>
      </c>
      <c r="G173" s="44">
        <v>100</v>
      </c>
      <c r="H173" s="28">
        <v>429.375</v>
      </c>
      <c r="I173" s="44">
        <v>100</v>
      </c>
      <c r="J173" s="28">
        <v>719.15492957746483</v>
      </c>
      <c r="K173" s="44">
        <v>100</v>
      </c>
      <c r="L173" s="28">
        <v>63</v>
      </c>
      <c r="M173" s="44">
        <v>100</v>
      </c>
      <c r="N173" s="28">
        <v>20.833333333333336</v>
      </c>
      <c r="O173" s="44">
        <v>100</v>
      </c>
      <c r="P173" s="28">
        <v>9</v>
      </c>
      <c r="Q173" s="44">
        <v>100</v>
      </c>
      <c r="R173" s="28">
        <v>1</v>
      </c>
      <c r="S173" s="44">
        <v>100</v>
      </c>
      <c r="T173" s="28"/>
      <c r="U173" s="44"/>
      <c r="V173" s="28">
        <v>1832.483262910798</v>
      </c>
      <c r="W173" s="44">
        <v>100</v>
      </c>
    </row>
    <row r="174" spans="1:23" s="19" customFormat="1" ht="25.5" customHeight="1" x14ac:dyDescent="0.15">
      <c r="A174" s="69"/>
      <c r="B174" s="130" t="s">
        <v>58</v>
      </c>
      <c r="C174" s="57" t="s">
        <v>97</v>
      </c>
      <c r="D174" s="25"/>
      <c r="E174" s="35"/>
      <c r="F174" s="25">
        <v>521.76470588235293</v>
      </c>
      <c r="G174" s="35">
        <v>22.222222222222225</v>
      </c>
      <c r="H174" s="25">
        <v>170.37037037037038</v>
      </c>
      <c r="I174" s="35">
        <v>16.666666666666664</v>
      </c>
      <c r="J174" s="25">
        <v>372.15957446808522</v>
      </c>
      <c r="K174" s="35">
        <v>16.25</v>
      </c>
      <c r="L174" s="25">
        <v>22.96</v>
      </c>
      <c r="M174" s="35">
        <v>16.279069767441857</v>
      </c>
      <c r="N174" s="25">
        <v>6.65625</v>
      </c>
      <c r="O174" s="35">
        <v>11.538461538461538</v>
      </c>
      <c r="P174" s="25"/>
      <c r="Q174" s="35"/>
      <c r="R174" s="25">
        <v>1</v>
      </c>
      <c r="S174" s="35">
        <v>50</v>
      </c>
      <c r="T174" s="25">
        <v>3</v>
      </c>
      <c r="U174" s="35">
        <v>100</v>
      </c>
      <c r="V174" s="25">
        <v>1097.9109007208085</v>
      </c>
      <c r="W174" s="35">
        <v>17.638718185700604</v>
      </c>
    </row>
    <row r="175" spans="1:23" s="19" customFormat="1" ht="25.5" customHeight="1" x14ac:dyDescent="0.15">
      <c r="A175" s="70"/>
      <c r="B175" s="145"/>
      <c r="C175" s="58" t="s">
        <v>98</v>
      </c>
      <c r="D175" s="26">
        <v>71.666666666666671</v>
      </c>
      <c r="E175" s="38">
        <v>20</v>
      </c>
      <c r="F175" s="26">
        <v>417.41176470588238</v>
      </c>
      <c r="G175" s="38">
        <v>17.777777777777782</v>
      </c>
      <c r="H175" s="26">
        <v>298.14814814814821</v>
      </c>
      <c r="I175" s="38">
        <v>29.166666666666668</v>
      </c>
      <c r="J175" s="26">
        <v>1059.2234042553198</v>
      </c>
      <c r="K175" s="38">
        <v>46.250000000000014</v>
      </c>
      <c r="L175" s="26">
        <v>65.600000000000009</v>
      </c>
      <c r="M175" s="38">
        <v>46.511627906976742</v>
      </c>
      <c r="N175" s="26">
        <v>33.28125</v>
      </c>
      <c r="O175" s="38">
        <v>57.692307692307693</v>
      </c>
      <c r="P175" s="26">
        <v>2</v>
      </c>
      <c r="Q175" s="38">
        <v>100</v>
      </c>
      <c r="R175" s="26">
        <v>1</v>
      </c>
      <c r="S175" s="38">
        <v>50</v>
      </c>
      <c r="T175" s="26"/>
      <c r="U175" s="38"/>
      <c r="V175" s="26">
        <v>1948.3312337760169</v>
      </c>
      <c r="W175" s="38">
        <v>31.301324672531504</v>
      </c>
    </row>
    <row r="176" spans="1:23" s="19" customFormat="1" ht="25.5" customHeight="1" x14ac:dyDescent="0.15">
      <c r="A176" s="70"/>
      <c r="B176" s="145"/>
      <c r="C176" s="58" t="s">
        <v>99</v>
      </c>
      <c r="D176" s="26">
        <v>71.666666666666671</v>
      </c>
      <c r="E176" s="38">
        <v>20</v>
      </c>
      <c r="F176" s="26">
        <v>156.52941176470588</v>
      </c>
      <c r="G176" s="38">
        <v>6.6666666666666679</v>
      </c>
      <c r="H176" s="26">
        <v>127.77777777777779</v>
      </c>
      <c r="I176" s="38">
        <v>12.499999999999998</v>
      </c>
      <c r="J176" s="26">
        <v>229.02127659574469</v>
      </c>
      <c r="K176" s="38">
        <v>9.9999999999999964</v>
      </c>
      <c r="L176" s="26">
        <v>22.96</v>
      </c>
      <c r="M176" s="38">
        <v>16.279069767441857</v>
      </c>
      <c r="N176" s="26">
        <v>2.21875</v>
      </c>
      <c r="O176" s="38">
        <v>3.8461538461538463</v>
      </c>
      <c r="P176" s="26"/>
      <c r="Q176" s="38"/>
      <c r="R176" s="26"/>
      <c r="S176" s="38"/>
      <c r="T176" s="26"/>
      <c r="U176" s="38"/>
      <c r="V176" s="26">
        <v>610.17388280489502</v>
      </c>
      <c r="W176" s="38">
        <v>9.8028766778836562</v>
      </c>
    </row>
    <row r="177" spans="1:23" s="19" customFormat="1" ht="25.5" customHeight="1" x14ac:dyDescent="0.15">
      <c r="A177" s="70"/>
      <c r="B177" s="145"/>
      <c r="C177" s="58" t="s">
        <v>100</v>
      </c>
      <c r="D177" s="26"/>
      <c r="E177" s="38"/>
      <c r="F177" s="26">
        <v>782.64705882352916</v>
      </c>
      <c r="G177" s="38">
        <v>33.333333333333329</v>
      </c>
      <c r="H177" s="26">
        <v>212.96296296296299</v>
      </c>
      <c r="I177" s="38">
        <v>20.833333333333332</v>
      </c>
      <c r="J177" s="26">
        <v>372.15957446808522</v>
      </c>
      <c r="K177" s="38">
        <v>16.25</v>
      </c>
      <c r="L177" s="26">
        <v>19.68</v>
      </c>
      <c r="M177" s="38">
        <v>13.953488372093021</v>
      </c>
      <c r="N177" s="26">
        <v>2.21875</v>
      </c>
      <c r="O177" s="38">
        <v>3.8461538461538463</v>
      </c>
      <c r="P177" s="26"/>
      <c r="Q177" s="38"/>
      <c r="R177" s="26"/>
      <c r="S177" s="38"/>
      <c r="T177" s="26"/>
      <c r="U177" s="38"/>
      <c r="V177" s="26">
        <v>1389.6683462545773</v>
      </c>
      <c r="W177" s="38">
        <v>22.326008708976584</v>
      </c>
    </row>
    <row r="178" spans="1:23" s="19" customFormat="1" ht="25.5" customHeight="1" x14ac:dyDescent="0.15">
      <c r="A178" s="70"/>
      <c r="B178" s="145"/>
      <c r="C178" s="58" t="s">
        <v>101</v>
      </c>
      <c r="D178" s="26">
        <v>143.33333333333334</v>
      </c>
      <c r="E178" s="38">
        <v>40</v>
      </c>
      <c r="F178" s="26">
        <v>208.70588235294119</v>
      </c>
      <c r="G178" s="38">
        <v>8.8888888888888911</v>
      </c>
      <c r="H178" s="26">
        <v>170.37037037037038</v>
      </c>
      <c r="I178" s="38">
        <v>16.666666666666664</v>
      </c>
      <c r="J178" s="26">
        <v>114.51063829787235</v>
      </c>
      <c r="K178" s="38">
        <v>4.9999999999999982</v>
      </c>
      <c r="L178" s="26">
        <v>9.84</v>
      </c>
      <c r="M178" s="38">
        <v>6.9767441860465107</v>
      </c>
      <c r="N178" s="26">
        <v>8.875</v>
      </c>
      <c r="O178" s="38">
        <v>15.384615384615385</v>
      </c>
      <c r="P178" s="26"/>
      <c r="Q178" s="38"/>
      <c r="R178" s="26"/>
      <c r="S178" s="38"/>
      <c r="T178" s="26"/>
      <c r="U178" s="38"/>
      <c r="V178" s="26">
        <v>655.63522435451728</v>
      </c>
      <c r="W178" s="38">
        <v>10.533245409454873</v>
      </c>
    </row>
    <row r="179" spans="1:23" s="19" customFormat="1" ht="25.5" customHeight="1" x14ac:dyDescent="0.15">
      <c r="A179" s="70"/>
      <c r="B179" s="145"/>
      <c r="C179" s="59" t="s">
        <v>102</v>
      </c>
      <c r="D179" s="27">
        <v>71.666666666666671</v>
      </c>
      <c r="E179" s="41">
        <v>20</v>
      </c>
      <c r="F179" s="27">
        <v>260.88235294117646</v>
      </c>
      <c r="G179" s="41">
        <v>11.111111111111112</v>
      </c>
      <c r="H179" s="27">
        <v>42.592592592592595</v>
      </c>
      <c r="I179" s="41">
        <v>4.1666666666666661</v>
      </c>
      <c r="J179" s="27">
        <v>143.13829787234044</v>
      </c>
      <c r="K179" s="41">
        <v>6.2499999999999991</v>
      </c>
      <c r="L179" s="27"/>
      <c r="M179" s="41"/>
      <c r="N179" s="27">
        <v>4.4375</v>
      </c>
      <c r="O179" s="41">
        <v>7.6923076923076925</v>
      </c>
      <c r="P179" s="27"/>
      <c r="Q179" s="41"/>
      <c r="R179" s="27"/>
      <c r="S179" s="41"/>
      <c r="T179" s="27"/>
      <c r="U179" s="41"/>
      <c r="V179" s="27">
        <v>522.71741007277615</v>
      </c>
      <c r="W179" s="41">
        <v>8.3978263454527795</v>
      </c>
    </row>
    <row r="180" spans="1:23" s="19" customFormat="1" ht="25.5" customHeight="1" x14ac:dyDescent="0.15">
      <c r="A180" s="70"/>
      <c r="B180" s="45"/>
      <c r="C180" s="60" t="s">
        <v>47</v>
      </c>
      <c r="D180" s="28">
        <v>358.33333333333337</v>
      </c>
      <c r="E180" s="44">
        <v>100</v>
      </c>
      <c r="F180" s="28">
        <v>2347.9411764705878</v>
      </c>
      <c r="G180" s="44">
        <v>100</v>
      </c>
      <c r="H180" s="28">
        <v>1022.2222222222224</v>
      </c>
      <c r="I180" s="44">
        <v>100</v>
      </c>
      <c r="J180" s="28">
        <v>2290.2127659574476</v>
      </c>
      <c r="K180" s="44">
        <v>100</v>
      </c>
      <c r="L180" s="28">
        <v>141.04000000000002</v>
      </c>
      <c r="M180" s="44">
        <v>100</v>
      </c>
      <c r="N180" s="28">
        <v>57.6875</v>
      </c>
      <c r="O180" s="44">
        <v>100</v>
      </c>
      <c r="P180" s="28">
        <v>2</v>
      </c>
      <c r="Q180" s="44">
        <v>100</v>
      </c>
      <c r="R180" s="28">
        <v>2</v>
      </c>
      <c r="S180" s="44">
        <v>100</v>
      </c>
      <c r="T180" s="28">
        <v>3</v>
      </c>
      <c r="U180" s="44">
        <v>100</v>
      </c>
      <c r="V180" s="28">
        <v>6224.436997983591</v>
      </c>
      <c r="W180" s="44">
        <v>100</v>
      </c>
    </row>
    <row r="181" spans="1:23" s="19" customFormat="1" ht="25.5" customHeight="1" x14ac:dyDescent="0.15">
      <c r="A181" s="72"/>
      <c r="B181" s="130" t="s">
        <v>13</v>
      </c>
      <c r="C181" s="57" t="s">
        <v>97</v>
      </c>
      <c r="D181" s="25"/>
      <c r="E181" s="35"/>
      <c r="F181" s="25">
        <v>127.25925925925925</v>
      </c>
      <c r="G181" s="35">
        <v>15.384615384615381</v>
      </c>
      <c r="H181" s="25">
        <v>122.5</v>
      </c>
      <c r="I181" s="35">
        <v>25</v>
      </c>
      <c r="J181" s="25">
        <v>229.79999999999998</v>
      </c>
      <c r="K181" s="35">
        <v>20.895522388059696</v>
      </c>
      <c r="L181" s="25">
        <v>13.621621621621621</v>
      </c>
      <c r="M181" s="35">
        <v>17.142857142857139</v>
      </c>
      <c r="N181" s="25">
        <v>5.0769230769230766</v>
      </c>
      <c r="O181" s="35">
        <v>18.181818181818183</v>
      </c>
      <c r="P181" s="25"/>
      <c r="Q181" s="35"/>
      <c r="R181" s="25"/>
      <c r="S181" s="35"/>
      <c r="T181" s="25"/>
      <c r="U181" s="35"/>
      <c r="V181" s="25">
        <v>498.2578039578039</v>
      </c>
      <c r="W181" s="35">
        <v>16.170245783247029</v>
      </c>
    </row>
    <row r="182" spans="1:23" s="19" customFormat="1" ht="25.5" customHeight="1" x14ac:dyDescent="0.15">
      <c r="A182" s="73"/>
      <c r="B182" s="145"/>
      <c r="C182" s="58" t="s">
        <v>98</v>
      </c>
      <c r="D182" s="26"/>
      <c r="E182" s="38"/>
      <c r="F182" s="26">
        <v>127.25925925925925</v>
      </c>
      <c r="G182" s="38">
        <v>15.384615384615381</v>
      </c>
      <c r="H182" s="26">
        <v>49</v>
      </c>
      <c r="I182" s="38">
        <v>10</v>
      </c>
      <c r="J182" s="26">
        <v>279.04285714285714</v>
      </c>
      <c r="K182" s="38">
        <v>25.373134328358205</v>
      </c>
      <c r="L182" s="26">
        <v>29.513513513513512</v>
      </c>
      <c r="M182" s="38">
        <v>37.142857142857139</v>
      </c>
      <c r="N182" s="26">
        <v>7.615384615384615</v>
      </c>
      <c r="O182" s="38">
        <v>27.272727272727273</v>
      </c>
      <c r="P182" s="26">
        <v>5.8333333333333339</v>
      </c>
      <c r="Q182" s="38">
        <v>83.333333333333329</v>
      </c>
      <c r="R182" s="26"/>
      <c r="S182" s="38"/>
      <c r="T182" s="26"/>
      <c r="U182" s="38"/>
      <c r="V182" s="26">
        <v>498.26434786434783</v>
      </c>
      <c r="W182" s="38">
        <v>16.170458156392733</v>
      </c>
    </row>
    <row r="183" spans="1:23" s="19" customFormat="1" ht="25.5" customHeight="1" x14ac:dyDescent="0.15">
      <c r="A183" s="73"/>
      <c r="B183" s="145"/>
      <c r="C183" s="58" t="s">
        <v>99</v>
      </c>
      <c r="D183" s="101"/>
      <c r="E183" s="102"/>
      <c r="F183" s="26">
        <v>159.07407407407408</v>
      </c>
      <c r="G183" s="38">
        <v>19.230769230769226</v>
      </c>
      <c r="H183" s="26">
        <v>98</v>
      </c>
      <c r="I183" s="38">
        <v>20</v>
      </c>
      <c r="J183" s="26">
        <v>164.14285714285714</v>
      </c>
      <c r="K183" s="38">
        <v>14.925373134328357</v>
      </c>
      <c r="L183" s="26">
        <v>6.8108108108108105</v>
      </c>
      <c r="M183" s="38">
        <v>8.5714285714285694</v>
      </c>
      <c r="N183" s="26">
        <v>2.5384615384615383</v>
      </c>
      <c r="O183" s="38">
        <v>9.0909090909090917</v>
      </c>
      <c r="P183" s="26"/>
      <c r="Q183" s="38"/>
      <c r="R183" s="26"/>
      <c r="S183" s="38"/>
      <c r="T183" s="26"/>
      <c r="U183" s="38"/>
      <c r="V183" s="26">
        <v>430.56620356620363</v>
      </c>
      <c r="W183" s="38">
        <v>13.973411519741514</v>
      </c>
    </row>
    <row r="184" spans="1:23" s="19" customFormat="1" ht="25.5" customHeight="1" x14ac:dyDescent="0.15">
      <c r="A184" s="73"/>
      <c r="B184" s="145"/>
      <c r="C184" s="58" t="s">
        <v>100</v>
      </c>
      <c r="D184" s="26">
        <v>275</v>
      </c>
      <c r="E184" s="38">
        <v>50</v>
      </c>
      <c r="F184" s="26">
        <v>349.96296296296299</v>
      </c>
      <c r="G184" s="38">
        <v>42.307692307692307</v>
      </c>
      <c r="H184" s="26">
        <v>98</v>
      </c>
      <c r="I184" s="38">
        <v>20</v>
      </c>
      <c r="J184" s="26">
        <v>311.87142857142857</v>
      </c>
      <c r="K184" s="38">
        <v>28.358208955223876</v>
      </c>
      <c r="L184" s="26">
        <v>22.702702702702702</v>
      </c>
      <c r="M184" s="38">
        <v>28.571428571428566</v>
      </c>
      <c r="N184" s="26">
        <v>10.153846153846153</v>
      </c>
      <c r="O184" s="38">
        <v>36.363636363636367</v>
      </c>
      <c r="P184" s="26">
        <v>1.1666666666666667</v>
      </c>
      <c r="Q184" s="38">
        <v>16.666666666666664</v>
      </c>
      <c r="R184" s="26"/>
      <c r="S184" s="38"/>
      <c r="T184" s="26"/>
      <c r="U184" s="38"/>
      <c r="V184" s="26">
        <v>1068.8576070576073</v>
      </c>
      <c r="W184" s="38">
        <v>34.688247883175137</v>
      </c>
    </row>
    <row r="185" spans="1:23" s="19" customFormat="1" ht="25.5" customHeight="1" x14ac:dyDescent="0.15">
      <c r="A185" s="73"/>
      <c r="B185" s="145"/>
      <c r="C185" s="58" t="s">
        <v>101</v>
      </c>
      <c r="D185" s="26"/>
      <c r="E185" s="38"/>
      <c r="F185" s="26"/>
      <c r="G185" s="38"/>
      <c r="H185" s="26">
        <v>49</v>
      </c>
      <c r="I185" s="38">
        <v>10</v>
      </c>
      <c r="J185" s="26">
        <v>65.657142857142858</v>
      </c>
      <c r="K185" s="38">
        <v>5.9701492537313428</v>
      </c>
      <c r="L185" s="26">
        <v>4.5405405405405403</v>
      </c>
      <c r="M185" s="38">
        <v>5.7142857142857135</v>
      </c>
      <c r="N185" s="26">
        <v>2.5384615384615383</v>
      </c>
      <c r="O185" s="38">
        <v>9.0909090909090917</v>
      </c>
      <c r="P185" s="26"/>
      <c r="Q185" s="38"/>
      <c r="R185" s="26"/>
      <c r="S185" s="38"/>
      <c r="T185" s="26"/>
      <c r="U185" s="38"/>
      <c r="V185" s="26">
        <v>121.73614493614492</v>
      </c>
      <c r="W185" s="38">
        <v>3.9507728101518182</v>
      </c>
    </row>
    <row r="186" spans="1:23" s="19" customFormat="1" ht="25.5" customHeight="1" x14ac:dyDescent="0.15">
      <c r="A186" s="73"/>
      <c r="B186" s="145"/>
      <c r="C186" s="59" t="s">
        <v>102</v>
      </c>
      <c r="D186" s="27">
        <v>275</v>
      </c>
      <c r="E186" s="41">
        <v>50</v>
      </c>
      <c r="F186" s="27">
        <v>63.629629629629626</v>
      </c>
      <c r="G186" s="41">
        <v>7.6923076923076907</v>
      </c>
      <c r="H186" s="27">
        <v>73.5</v>
      </c>
      <c r="I186" s="41">
        <v>15</v>
      </c>
      <c r="J186" s="27">
        <v>49.242857142857147</v>
      </c>
      <c r="K186" s="41">
        <v>4.4776119402985071</v>
      </c>
      <c r="L186" s="27">
        <v>2.2702702702702702</v>
      </c>
      <c r="M186" s="41">
        <v>2.8571428571428568</v>
      </c>
      <c r="N186" s="27"/>
      <c r="O186" s="41"/>
      <c r="P186" s="27"/>
      <c r="Q186" s="41"/>
      <c r="R186" s="27"/>
      <c r="S186" s="41"/>
      <c r="T186" s="27"/>
      <c r="U186" s="41"/>
      <c r="V186" s="27">
        <v>463.64275704275701</v>
      </c>
      <c r="W186" s="41">
        <v>15.046863847291768</v>
      </c>
    </row>
    <row r="187" spans="1:23" s="19" customFormat="1" ht="25.5" customHeight="1" x14ac:dyDescent="0.15">
      <c r="A187" s="73"/>
      <c r="B187" s="45"/>
      <c r="C187" s="60" t="s">
        <v>47</v>
      </c>
      <c r="D187" s="99">
        <v>550</v>
      </c>
      <c r="E187" s="100">
        <v>100</v>
      </c>
      <c r="F187" s="28">
        <v>827.18518518518533</v>
      </c>
      <c r="G187" s="44">
        <v>100</v>
      </c>
      <c r="H187" s="28">
        <v>490</v>
      </c>
      <c r="I187" s="44">
        <v>100</v>
      </c>
      <c r="J187" s="28">
        <v>1099.757142857143</v>
      </c>
      <c r="K187" s="44">
        <v>100</v>
      </c>
      <c r="L187" s="28">
        <v>79.459459459459467</v>
      </c>
      <c r="M187" s="44">
        <v>100</v>
      </c>
      <c r="N187" s="28">
        <v>27.92307692307692</v>
      </c>
      <c r="O187" s="44">
        <v>100</v>
      </c>
      <c r="P187" s="28">
        <v>7.0000000000000009</v>
      </c>
      <c r="Q187" s="44">
        <v>100</v>
      </c>
      <c r="R187" s="28"/>
      <c r="S187" s="44"/>
      <c r="T187" s="28"/>
      <c r="U187" s="44"/>
      <c r="V187" s="28">
        <v>3081.3248644248647</v>
      </c>
      <c r="W187" s="44">
        <v>100</v>
      </c>
    </row>
    <row r="188" spans="1:23" s="19" customFormat="1" ht="25.5" customHeight="1" x14ac:dyDescent="0.15">
      <c r="A188" s="61"/>
      <c r="B188" s="134" t="s">
        <v>14</v>
      </c>
      <c r="C188" s="57" t="s">
        <v>97</v>
      </c>
      <c r="D188" s="25">
        <v>569.78095238095239</v>
      </c>
      <c r="E188" s="35">
        <v>20.874652469403411</v>
      </c>
      <c r="F188" s="25">
        <v>1366.7290432214272</v>
      </c>
      <c r="G188" s="35">
        <v>17.923324344851963</v>
      </c>
      <c r="H188" s="25">
        <v>933.69248912880494</v>
      </c>
      <c r="I188" s="35">
        <v>21.559315307230328</v>
      </c>
      <c r="J188" s="25">
        <v>1435.1785530337777</v>
      </c>
      <c r="K188" s="35">
        <v>18.735550426607187</v>
      </c>
      <c r="L188" s="25">
        <v>101.18897456279808</v>
      </c>
      <c r="M188" s="35">
        <v>17.357316030958522</v>
      </c>
      <c r="N188" s="25">
        <v>31.288728632478634</v>
      </c>
      <c r="O188" s="35">
        <v>13.589383796354943</v>
      </c>
      <c r="P188" s="25">
        <v>6</v>
      </c>
      <c r="Q188" s="35">
        <v>18.181818181818183</v>
      </c>
      <c r="R188" s="25">
        <v>2</v>
      </c>
      <c r="S188" s="35">
        <v>33.333333333333336</v>
      </c>
      <c r="T188" s="25">
        <v>3</v>
      </c>
      <c r="U188" s="35">
        <v>100</v>
      </c>
      <c r="V188" s="25">
        <v>4448.8587409602387</v>
      </c>
      <c r="W188" s="35">
        <v>19.175145710502346</v>
      </c>
    </row>
    <row r="189" spans="1:23" s="19" customFormat="1" ht="25.5" customHeight="1" x14ac:dyDescent="0.15">
      <c r="A189" s="61"/>
      <c r="B189" s="156"/>
      <c r="C189" s="58" t="s">
        <v>98</v>
      </c>
      <c r="D189" s="26">
        <v>186.46496598639456</v>
      </c>
      <c r="E189" s="38">
        <v>6.8313820362367661</v>
      </c>
      <c r="F189" s="26">
        <v>1583.3679740326183</v>
      </c>
      <c r="G189" s="38">
        <v>20.764333571888521</v>
      </c>
      <c r="H189" s="26">
        <v>740.17214949767595</v>
      </c>
      <c r="I189" s="38">
        <v>17.09085693464268</v>
      </c>
      <c r="J189" s="26">
        <v>2949.9899939004558</v>
      </c>
      <c r="K189" s="38">
        <v>38.510669053600203</v>
      </c>
      <c r="L189" s="26">
        <v>250.77429782723905</v>
      </c>
      <c r="M189" s="38">
        <v>43.016235302668932</v>
      </c>
      <c r="N189" s="26">
        <v>138.10774572649572</v>
      </c>
      <c r="O189" s="38">
        <v>59.983234984453027</v>
      </c>
      <c r="P189" s="26">
        <v>22.333333333333336</v>
      </c>
      <c r="Q189" s="38">
        <v>67.676767676767682</v>
      </c>
      <c r="R189" s="26">
        <v>3.6666666666666665</v>
      </c>
      <c r="S189" s="38">
        <v>61.111111111111107</v>
      </c>
      <c r="T189" s="26"/>
      <c r="U189" s="38"/>
      <c r="V189" s="26">
        <v>5874.8771269708795</v>
      </c>
      <c r="W189" s="38">
        <v>25.321465908501594</v>
      </c>
    </row>
    <row r="190" spans="1:23" s="19" customFormat="1" ht="25.5" customHeight="1" x14ac:dyDescent="0.15">
      <c r="A190" s="61"/>
      <c r="B190" s="156"/>
      <c r="C190" s="58" t="s">
        <v>99</v>
      </c>
      <c r="D190" s="26">
        <v>113.90884353741497</v>
      </c>
      <c r="E190" s="38">
        <v>4.173195878344135</v>
      </c>
      <c r="F190" s="26">
        <v>669.90489320334518</v>
      </c>
      <c r="G190" s="38">
        <v>8.7851522147990959</v>
      </c>
      <c r="H190" s="26">
        <v>727.16540935672526</v>
      </c>
      <c r="I190" s="38">
        <v>16.790526349270174</v>
      </c>
      <c r="J190" s="26">
        <v>942.72936148631777</v>
      </c>
      <c r="K190" s="38">
        <v>12.306868335952903</v>
      </c>
      <c r="L190" s="26">
        <v>80.689438261791196</v>
      </c>
      <c r="M190" s="38">
        <v>13.840955364175974</v>
      </c>
      <c r="N190" s="26">
        <v>15.757211538461538</v>
      </c>
      <c r="O190" s="38">
        <v>6.8437039315887125</v>
      </c>
      <c r="P190" s="26">
        <v>1.5</v>
      </c>
      <c r="Q190" s="38">
        <v>4.5454545454545459</v>
      </c>
      <c r="R190" s="26"/>
      <c r="S190" s="38"/>
      <c r="T190" s="26"/>
      <c r="U190" s="38"/>
      <c r="V190" s="26">
        <v>2551.6551573840557</v>
      </c>
      <c r="W190" s="38">
        <v>10.997957520052299</v>
      </c>
    </row>
    <row r="191" spans="1:23" s="19" customFormat="1" ht="25.5" customHeight="1" x14ac:dyDescent="0.15">
      <c r="A191" s="61"/>
      <c r="B191" s="156"/>
      <c r="C191" s="58" t="s">
        <v>100</v>
      </c>
      <c r="D191" s="26">
        <v>795.56394557823126</v>
      </c>
      <c r="E191" s="38">
        <v>29.146500618766769</v>
      </c>
      <c r="F191" s="26">
        <v>2435.9114754205775</v>
      </c>
      <c r="G191" s="38">
        <v>31.94461379587182</v>
      </c>
      <c r="H191" s="26">
        <v>1030.9035297645823</v>
      </c>
      <c r="I191" s="38">
        <v>23.803955272542918</v>
      </c>
      <c r="J191" s="26">
        <v>1619.5478965370703</v>
      </c>
      <c r="K191" s="38">
        <v>21.142401563718</v>
      </c>
      <c r="L191" s="26">
        <v>111.96897721250662</v>
      </c>
      <c r="M191" s="38">
        <v>19.206449433228936</v>
      </c>
      <c r="N191" s="26">
        <v>29.23926282051282</v>
      </c>
      <c r="O191" s="38">
        <v>12.699255666719099</v>
      </c>
      <c r="P191" s="26">
        <v>3.166666666666667</v>
      </c>
      <c r="Q191" s="38">
        <v>9.5959595959595969</v>
      </c>
      <c r="R191" s="26"/>
      <c r="S191" s="38"/>
      <c r="T191" s="26"/>
      <c r="U191" s="38"/>
      <c r="V191" s="26">
        <v>6026.3017540001474</v>
      </c>
      <c r="W191" s="38">
        <v>25.9741252659929</v>
      </c>
    </row>
    <row r="192" spans="1:23" s="19" customFormat="1" ht="25.5" customHeight="1" x14ac:dyDescent="0.15">
      <c r="A192" s="61"/>
      <c r="B192" s="156"/>
      <c r="C192" s="58" t="s">
        <v>101</v>
      </c>
      <c r="D192" s="26">
        <v>470.56598639455785</v>
      </c>
      <c r="E192" s="38">
        <v>17.239785550677503</v>
      </c>
      <c r="F192" s="26">
        <v>869.00183762573874</v>
      </c>
      <c r="G192" s="38">
        <v>11.396115323141695</v>
      </c>
      <c r="H192" s="26">
        <v>407.38370370370376</v>
      </c>
      <c r="I192" s="38">
        <v>9.4066449301423294</v>
      </c>
      <c r="J192" s="26">
        <v>390.53451225491546</v>
      </c>
      <c r="K192" s="38">
        <v>5.0982360572595624</v>
      </c>
      <c r="L192" s="26">
        <v>22.04475622681505</v>
      </c>
      <c r="M192" s="38">
        <v>3.7814179094858185</v>
      </c>
      <c r="N192" s="26">
        <v>11.413461538461538</v>
      </c>
      <c r="O192" s="38">
        <v>4.9571176608975147</v>
      </c>
      <c r="P192" s="26"/>
      <c r="Q192" s="38"/>
      <c r="R192" s="26">
        <v>0.33333333333333331</v>
      </c>
      <c r="S192" s="38">
        <v>5.5555555555555554</v>
      </c>
      <c r="T192" s="26"/>
      <c r="U192" s="38"/>
      <c r="V192" s="26">
        <v>2171.2775910775258</v>
      </c>
      <c r="W192" s="38">
        <v>9.3584819413424913</v>
      </c>
    </row>
    <row r="193" spans="1:23" s="19" customFormat="1" ht="25.5" customHeight="1" x14ac:dyDescent="0.15">
      <c r="A193" s="61"/>
      <c r="B193" s="156"/>
      <c r="C193" s="59" t="s">
        <v>102</v>
      </c>
      <c r="D193" s="27">
        <v>593.25034013605443</v>
      </c>
      <c r="E193" s="41">
        <v>21.73448344657141</v>
      </c>
      <c r="F193" s="27">
        <v>700.50636082413178</v>
      </c>
      <c r="G193" s="41">
        <v>9.1864607494469421</v>
      </c>
      <c r="H193" s="27">
        <v>491.49042660068983</v>
      </c>
      <c r="I193" s="41">
        <v>11.348701206171583</v>
      </c>
      <c r="J193" s="27">
        <v>322.20857692113418</v>
      </c>
      <c r="K193" s="41">
        <v>4.2062745628621245</v>
      </c>
      <c r="L193" s="27">
        <v>16.30948595654478</v>
      </c>
      <c r="M193" s="41">
        <v>2.7976259594818016</v>
      </c>
      <c r="N193" s="27">
        <v>4.4375</v>
      </c>
      <c r="O193" s="41">
        <v>1.9273039599866917</v>
      </c>
      <c r="P193" s="27"/>
      <c r="Q193" s="41"/>
      <c r="R193" s="27"/>
      <c r="S193" s="41"/>
      <c r="T193" s="27"/>
      <c r="U193" s="41"/>
      <c r="V193" s="27">
        <v>2128.2026904385552</v>
      </c>
      <c r="W193" s="41">
        <v>9.1728236536083667</v>
      </c>
    </row>
    <row r="194" spans="1:23" s="19" customFormat="1" ht="25.5" customHeight="1" x14ac:dyDescent="0.15">
      <c r="A194" s="7"/>
      <c r="B194" s="45"/>
      <c r="C194" s="60" t="s">
        <v>47</v>
      </c>
      <c r="D194" s="28">
        <v>2729.5350340136056</v>
      </c>
      <c r="E194" s="44">
        <v>100</v>
      </c>
      <c r="F194" s="28">
        <v>7625.4215843278362</v>
      </c>
      <c r="G194" s="44">
        <v>100</v>
      </c>
      <c r="H194" s="28">
        <v>4330.8077080521816</v>
      </c>
      <c r="I194" s="44">
        <v>100</v>
      </c>
      <c r="J194" s="28">
        <v>7660.1888941336729</v>
      </c>
      <c r="K194" s="44">
        <v>100</v>
      </c>
      <c r="L194" s="28">
        <v>582.97593004769487</v>
      </c>
      <c r="M194" s="44">
        <v>100</v>
      </c>
      <c r="N194" s="28">
        <v>230.24391025641029</v>
      </c>
      <c r="O194" s="44">
        <v>100</v>
      </c>
      <c r="P194" s="28">
        <v>33</v>
      </c>
      <c r="Q194" s="44">
        <v>100</v>
      </c>
      <c r="R194" s="28">
        <v>6</v>
      </c>
      <c r="S194" s="44">
        <v>100</v>
      </c>
      <c r="T194" s="28">
        <v>3</v>
      </c>
      <c r="U194" s="44">
        <v>100</v>
      </c>
      <c r="V194" s="28">
        <v>23201.173060831403</v>
      </c>
      <c r="W194" s="44">
        <v>100</v>
      </c>
    </row>
    <row r="195" spans="1:23" s="19" customFormat="1" ht="25.5" customHeight="1" x14ac:dyDescent="0.15">
      <c r="A195" s="54"/>
      <c r="B195" s="149" t="s">
        <v>1</v>
      </c>
      <c r="C195" s="57" t="s">
        <v>97</v>
      </c>
      <c r="D195" s="25">
        <v>1188.4296746264486</v>
      </c>
      <c r="E195" s="35">
        <v>23.563221652524923</v>
      </c>
      <c r="F195" s="25">
        <v>2070.4357691271007</v>
      </c>
      <c r="G195" s="35">
        <v>16.141612552807693</v>
      </c>
      <c r="H195" s="25">
        <v>1631.3549089354374</v>
      </c>
      <c r="I195" s="35">
        <v>20.131101914098764</v>
      </c>
      <c r="J195" s="25">
        <v>2330.060970542404</v>
      </c>
      <c r="K195" s="35">
        <v>18.638971865882954</v>
      </c>
      <c r="L195" s="25">
        <v>224.41744585785816</v>
      </c>
      <c r="M195" s="35">
        <v>20.674689142584683</v>
      </c>
      <c r="N195" s="25">
        <v>73.399341168091169</v>
      </c>
      <c r="O195" s="35">
        <v>15.730456178765596</v>
      </c>
      <c r="P195" s="25">
        <v>13.277777777777779</v>
      </c>
      <c r="Q195" s="35">
        <v>22.61116367076632</v>
      </c>
      <c r="R195" s="25">
        <v>4.5</v>
      </c>
      <c r="S195" s="35">
        <v>34.615384615384613</v>
      </c>
      <c r="T195" s="25">
        <v>3.6666666666666665</v>
      </c>
      <c r="U195" s="35">
        <v>36.666666666666664</v>
      </c>
      <c r="V195" s="25">
        <v>7539.542554701784</v>
      </c>
      <c r="W195" s="35">
        <v>18.797752185305217</v>
      </c>
    </row>
    <row r="196" spans="1:23" s="19" customFormat="1" ht="25.5" customHeight="1" x14ac:dyDescent="0.15">
      <c r="A196" s="62"/>
      <c r="B196" s="150"/>
      <c r="C196" s="58" t="s">
        <v>98</v>
      </c>
      <c r="D196" s="26">
        <v>546.35939413888718</v>
      </c>
      <c r="E196" s="38">
        <v>10.832771834042617</v>
      </c>
      <c r="F196" s="26">
        <v>2751.3730480813765</v>
      </c>
      <c r="G196" s="38">
        <v>21.450362475669131</v>
      </c>
      <c r="H196" s="26">
        <v>1466.4704236460448</v>
      </c>
      <c r="I196" s="38">
        <v>18.096408936357619</v>
      </c>
      <c r="J196" s="26">
        <v>4851.7156142645135</v>
      </c>
      <c r="K196" s="38">
        <v>38.810568469583991</v>
      </c>
      <c r="L196" s="26">
        <v>440.29087548634004</v>
      </c>
      <c r="M196" s="38">
        <v>40.562251959511791</v>
      </c>
      <c r="N196" s="26">
        <v>262.20850546058881</v>
      </c>
      <c r="O196" s="38">
        <v>56.194774220133212</v>
      </c>
      <c r="P196" s="26">
        <v>32.888888888888893</v>
      </c>
      <c r="Q196" s="38">
        <v>56.007568590350054</v>
      </c>
      <c r="R196" s="26">
        <v>7.7666666666666666</v>
      </c>
      <c r="S196" s="38">
        <v>59.743589743589745</v>
      </c>
      <c r="T196" s="26">
        <v>6.333333333333333</v>
      </c>
      <c r="U196" s="38">
        <v>63.333333333333329</v>
      </c>
      <c r="V196" s="26">
        <v>10365.40674996664</v>
      </c>
      <c r="W196" s="38">
        <v>25.843258522926359</v>
      </c>
    </row>
    <row r="197" spans="1:23" s="19" customFormat="1" ht="25.5" customHeight="1" x14ac:dyDescent="0.15">
      <c r="A197" s="62"/>
      <c r="B197" s="150"/>
      <c r="C197" s="58" t="s">
        <v>99</v>
      </c>
      <c r="D197" s="26">
        <v>384.99807688471282</v>
      </c>
      <c r="E197" s="38">
        <v>7.633430244226945</v>
      </c>
      <c r="F197" s="26">
        <v>1356.8618947982418</v>
      </c>
      <c r="G197" s="38">
        <v>10.578419924968562</v>
      </c>
      <c r="H197" s="26">
        <v>1294.6189197931578</v>
      </c>
      <c r="I197" s="38">
        <v>15.975742170833747</v>
      </c>
      <c r="J197" s="26">
        <v>1815.7678627983285</v>
      </c>
      <c r="K197" s="38">
        <v>14.524961594371526</v>
      </c>
      <c r="L197" s="26">
        <v>179.80904217812406</v>
      </c>
      <c r="M197" s="38">
        <v>16.565093849313328</v>
      </c>
      <c r="N197" s="26">
        <v>58.054861111111123</v>
      </c>
      <c r="O197" s="38">
        <v>12.441929779468701</v>
      </c>
      <c r="P197" s="26">
        <v>7.6111111111111116</v>
      </c>
      <c r="Q197" s="38">
        <v>12.961210974456009</v>
      </c>
      <c r="R197" s="26"/>
      <c r="S197" s="38"/>
      <c r="T197" s="26"/>
      <c r="U197" s="38"/>
      <c r="V197" s="26">
        <v>5097.7217686747872</v>
      </c>
      <c r="W197" s="38">
        <v>12.709751264342417</v>
      </c>
    </row>
    <row r="198" spans="1:23" s="19" customFormat="1" ht="25.5" customHeight="1" x14ac:dyDescent="0.15">
      <c r="A198" s="62"/>
      <c r="B198" s="150"/>
      <c r="C198" s="58" t="s">
        <v>100</v>
      </c>
      <c r="D198" s="26">
        <v>1363.4553992858141</v>
      </c>
      <c r="E198" s="38">
        <v>27.033490052158037</v>
      </c>
      <c r="F198" s="26">
        <v>3829.576620100459</v>
      </c>
      <c r="G198" s="38">
        <v>29.856295454658788</v>
      </c>
      <c r="H198" s="26">
        <v>2109.6881326379898</v>
      </c>
      <c r="I198" s="38">
        <v>26.033787358273059</v>
      </c>
      <c r="J198" s="26">
        <v>2447.5438127750094</v>
      </c>
      <c r="K198" s="38">
        <v>19.578758171383686</v>
      </c>
      <c r="L198" s="26">
        <v>186.51476047908429</v>
      </c>
      <c r="M198" s="38">
        <v>17.182865078373233</v>
      </c>
      <c r="N198" s="26">
        <v>55.467895299145297</v>
      </c>
      <c r="O198" s="38">
        <v>11.887508558603791</v>
      </c>
      <c r="P198" s="26">
        <v>4.9444444444444446</v>
      </c>
      <c r="Q198" s="38">
        <v>8.4200567644276259</v>
      </c>
      <c r="R198" s="26">
        <v>0.4</v>
      </c>
      <c r="S198" s="38">
        <v>3.0769230769230771</v>
      </c>
      <c r="T198" s="26"/>
      <c r="U198" s="38"/>
      <c r="V198" s="26">
        <v>9997.5910650219466</v>
      </c>
      <c r="W198" s="38">
        <v>24.926212422941568</v>
      </c>
    </row>
    <row r="199" spans="1:23" s="19" customFormat="1" ht="25.5" customHeight="1" x14ac:dyDescent="0.15">
      <c r="A199" s="62"/>
      <c r="B199" s="150"/>
      <c r="C199" s="58" t="s">
        <v>101</v>
      </c>
      <c r="D199" s="26">
        <v>657.82405091068688</v>
      </c>
      <c r="E199" s="38">
        <v>13.042802827052018</v>
      </c>
      <c r="F199" s="26">
        <v>1395.0236125175136</v>
      </c>
      <c r="G199" s="38">
        <v>10.875937805484027</v>
      </c>
      <c r="H199" s="26">
        <v>743.92695842494709</v>
      </c>
      <c r="I199" s="38">
        <v>9.1801418162715809</v>
      </c>
      <c r="J199" s="26">
        <v>575.17997497108729</v>
      </c>
      <c r="K199" s="38">
        <v>4.6010655973563308</v>
      </c>
      <c r="L199" s="26">
        <v>35.884904201892937</v>
      </c>
      <c r="M199" s="38">
        <v>3.3059338878470212</v>
      </c>
      <c r="N199" s="26">
        <v>11.413461538461538</v>
      </c>
      <c r="O199" s="38">
        <v>2.4460567863631808</v>
      </c>
      <c r="P199" s="26"/>
      <c r="Q199" s="38"/>
      <c r="R199" s="26">
        <v>0.33333333333333331</v>
      </c>
      <c r="S199" s="38">
        <v>2.5641025641025639</v>
      </c>
      <c r="T199" s="26"/>
      <c r="U199" s="38"/>
      <c r="V199" s="26">
        <v>3419.5862958979224</v>
      </c>
      <c r="W199" s="38">
        <v>8.5257872477248018</v>
      </c>
    </row>
    <row r="200" spans="1:23" s="19" customFormat="1" ht="25.5" customHeight="1" x14ac:dyDescent="0.15">
      <c r="A200" s="62"/>
      <c r="B200" s="150"/>
      <c r="C200" s="59" t="s">
        <v>102</v>
      </c>
      <c r="D200" s="27">
        <v>902.51230075607941</v>
      </c>
      <c r="E200" s="41">
        <v>17.894283389995433</v>
      </c>
      <c r="F200" s="27">
        <v>1423.4262788008919</v>
      </c>
      <c r="G200" s="41">
        <v>11.09737178641176</v>
      </c>
      <c r="H200" s="27">
        <v>857.59497164451375</v>
      </c>
      <c r="I200" s="41">
        <v>10.582817804165263</v>
      </c>
      <c r="J200" s="27">
        <v>480.74838352870864</v>
      </c>
      <c r="K200" s="41">
        <v>3.8456743014215626</v>
      </c>
      <c r="L200" s="27">
        <v>18.552476610750386</v>
      </c>
      <c r="M200" s="41">
        <v>1.709166082369912</v>
      </c>
      <c r="N200" s="27">
        <v>6.0625</v>
      </c>
      <c r="O200" s="41">
        <v>1.2992744766655311</v>
      </c>
      <c r="P200" s="27"/>
      <c r="Q200" s="41"/>
      <c r="R200" s="27"/>
      <c r="S200" s="41"/>
      <c r="T200" s="27"/>
      <c r="U200" s="41"/>
      <c r="V200" s="27">
        <v>3688.8969113409444</v>
      </c>
      <c r="W200" s="41">
        <v>9.1972383567596516</v>
      </c>
    </row>
    <row r="201" spans="1:23" s="19" customFormat="1" ht="25.5" customHeight="1" x14ac:dyDescent="0.15">
      <c r="A201" s="63"/>
      <c r="B201" s="64"/>
      <c r="C201" s="74" t="s">
        <v>47</v>
      </c>
      <c r="D201" s="28">
        <v>5043.5788966026303</v>
      </c>
      <c r="E201" s="44">
        <v>100</v>
      </c>
      <c r="F201" s="28">
        <v>12826.697223425588</v>
      </c>
      <c r="G201" s="44">
        <v>100</v>
      </c>
      <c r="H201" s="28">
        <v>8103.654315082088</v>
      </c>
      <c r="I201" s="44">
        <v>100</v>
      </c>
      <c r="J201" s="28">
        <v>12501.016618880045</v>
      </c>
      <c r="K201" s="44">
        <v>100</v>
      </c>
      <c r="L201" s="28">
        <v>1085.4695048140502</v>
      </c>
      <c r="M201" s="44">
        <v>100</v>
      </c>
      <c r="N201" s="28">
        <v>466.60656457739788</v>
      </c>
      <c r="O201" s="44">
        <v>100</v>
      </c>
      <c r="P201" s="28">
        <v>58.722222222222221</v>
      </c>
      <c r="Q201" s="44">
        <v>100</v>
      </c>
      <c r="R201" s="28">
        <v>13</v>
      </c>
      <c r="S201" s="44">
        <v>100</v>
      </c>
      <c r="T201" s="28">
        <v>10</v>
      </c>
      <c r="U201" s="44">
        <v>100</v>
      </c>
      <c r="V201" s="28">
        <v>40108.745345604017</v>
      </c>
      <c r="W201" s="44">
        <v>100</v>
      </c>
    </row>
    <row r="202" spans="1:23" s="19" customFormat="1" ht="25.5" customHeight="1" x14ac:dyDescent="0.15">
      <c r="A202" s="153" t="s">
        <v>59</v>
      </c>
      <c r="B202" s="131" t="s">
        <v>15</v>
      </c>
      <c r="C202" s="57" t="s">
        <v>97</v>
      </c>
      <c r="D202" s="103">
        <v>255.2</v>
      </c>
      <c r="E202" s="104">
        <v>19.047619047619051</v>
      </c>
      <c r="F202" s="103">
        <v>581.41025641025647</v>
      </c>
      <c r="G202" s="104">
        <v>13.888888888888889</v>
      </c>
      <c r="H202" s="103">
        <v>485.79999999999995</v>
      </c>
      <c r="I202" s="104">
        <v>21.875</v>
      </c>
      <c r="J202" s="103">
        <v>1164.620689655173</v>
      </c>
      <c r="K202" s="104">
        <v>22.641509433962263</v>
      </c>
      <c r="L202" s="103">
        <v>164.90178571428575</v>
      </c>
      <c r="M202" s="104">
        <v>22.11538461538462</v>
      </c>
      <c r="N202" s="103">
        <v>34.11392405063291</v>
      </c>
      <c r="O202" s="104">
        <v>14.66666666666667</v>
      </c>
      <c r="P202" s="103">
        <v>7.4</v>
      </c>
      <c r="Q202" s="104">
        <v>25.000000000000004</v>
      </c>
      <c r="R202" s="103">
        <v>6.5</v>
      </c>
      <c r="S202" s="104">
        <v>50</v>
      </c>
      <c r="T202" s="103"/>
      <c r="U202" s="104"/>
      <c r="V202" s="103">
        <v>2699.9466558303479</v>
      </c>
      <c r="W202" s="104">
        <v>19.381781125308205</v>
      </c>
    </row>
    <row r="203" spans="1:23" s="19" customFormat="1" ht="25.5" customHeight="1" x14ac:dyDescent="0.15">
      <c r="A203" s="157"/>
      <c r="B203" s="145"/>
      <c r="C203" s="58" t="s">
        <v>98</v>
      </c>
      <c r="D203" s="26">
        <v>127.6</v>
      </c>
      <c r="E203" s="38">
        <v>9.5238095238095255</v>
      </c>
      <c r="F203" s="26">
        <v>1511.6666666666667</v>
      </c>
      <c r="G203" s="38">
        <v>36.111111111111107</v>
      </c>
      <c r="H203" s="26">
        <v>485.79999999999995</v>
      </c>
      <c r="I203" s="38">
        <v>21.875</v>
      </c>
      <c r="J203" s="26">
        <v>1779.2816091954037</v>
      </c>
      <c r="K203" s="38">
        <v>34.591194968553467</v>
      </c>
      <c r="L203" s="26">
        <v>308.29464285714278</v>
      </c>
      <c r="M203" s="38">
        <v>41.34615384615384</v>
      </c>
      <c r="N203" s="26">
        <v>139.55696202531641</v>
      </c>
      <c r="O203" s="38">
        <v>59.999999999999993</v>
      </c>
      <c r="P203" s="26">
        <v>17.266666666666666</v>
      </c>
      <c r="Q203" s="38">
        <v>58.333333333333336</v>
      </c>
      <c r="R203" s="26">
        <v>6.5</v>
      </c>
      <c r="S203" s="38">
        <v>50</v>
      </c>
      <c r="T203" s="26">
        <v>19</v>
      </c>
      <c r="U203" s="38">
        <v>100</v>
      </c>
      <c r="V203" s="26">
        <v>4394.9665474111962</v>
      </c>
      <c r="W203" s="38">
        <v>31.549615801123348</v>
      </c>
    </row>
    <row r="204" spans="1:23" s="19" customFormat="1" ht="25.5" customHeight="1" x14ac:dyDescent="0.15">
      <c r="A204" s="157"/>
      <c r="B204" s="145"/>
      <c r="C204" s="58" t="s">
        <v>99</v>
      </c>
      <c r="D204" s="26">
        <v>127.6</v>
      </c>
      <c r="E204" s="38">
        <v>9.5238095238095255</v>
      </c>
      <c r="F204" s="26">
        <v>465.12820512820514</v>
      </c>
      <c r="G204" s="38">
        <v>11.111111111111111</v>
      </c>
      <c r="H204" s="26">
        <v>69.400000000000006</v>
      </c>
      <c r="I204" s="38">
        <v>3.1250000000000004</v>
      </c>
      <c r="J204" s="26">
        <v>970.5172413793108</v>
      </c>
      <c r="K204" s="38">
        <v>18.867924528301884</v>
      </c>
      <c r="L204" s="26">
        <v>150.56250000000003</v>
      </c>
      <c r="M204" s="38">
        <v>20.192307692307697</v>
      </c>
      <c r="N204" s="26">
        <v>37.215189873417721</v>
      </c>
      <c r="O204" s="38">
        <v>16.000000000000004</v>
      </c>
      <c r="P204" s="26">
        <v>4.9333333333333336</v>
      </c>
      <c r="Q204" s="38">
        <v>16.666666666666668</v>
      </c>
      <c r="R204" s="26"/>
      <c r="S204" s="38"/>
      <c r="T204" s="26"/>
      <c r="U204" s="38"/>
      <c r="V204" s="26">
        <v>1825.356469714267</v>
      </c>
      <c r="W204" s="38">
        <v>13.10346613525472</v>
      </c>
    </row>
    <row r="205" spans="1:23" s="19" customFormat="1" ht="25.5" customHeight="1" x14ac:dyDescent="0.15">
      <c r="A205" s="157"/>
      <c r="B205" s="145"/>
      <c r="C205" s="58" t="s">
        <v>100</v>
      </c>
      <c r="D205" s="26">
        <v>510.40000000000003</v>
      </c>
      <c r="E205" s="38">
        <v>38.095238095238102</v>
      </c>
      <c r="F205" s="26">
        <v>930.25641025641028</v>
      </c>
      <c r="G205" s="38">
        <v>22.222222222222221</v>
      </c>
      <c r="H205" s="26">
        <v>832.79999999999984</v>
      </c>
      <c r="I205" s="38">
        <v>37.5</v>
      </c>
      <c r="J205" s="26">
        <v>1035.2183908045981</v>
      </c>
      <c r="K205" s="38">
        <v>20.125786163522008</v>
      </c>
      <c r="L205" s="26">
        <v>121.8839285714286</v>
      </c>
      <c r="M205" s="38">
        <v>16.34615384615385</v>
      </c>
      <c r="N205" s="26">
        <v>21.708860759493671</v>
      </c>
      <c r="O205" s="38">
        <v>9.3333333333333357</v>
      </c>
      <c r="P205" s="26"/>
      <c r="Q205" s="38"/>
      <c r="R205" s="26"/>
      <c r="S205" s="38"/>
      <c r="T205" s="26"/>
      <c r="U205" s="38"/>
      <c r="V205" s="26">
        <v>3452.2675903919303</v>
      </c>
      <c r="W205" s="38">
        <v>24.782376599360461</v>
      </c>
    </row>
    <row r="206" spans="1:23" s="19" customFormat="1" ht="25.5" customHeight="1" x14ac:dyDescent="0.15">
      <c r="A206" s="157"/>
      <c r="B206" s="145"/>
      <c r="C206" s="58" t="s">
        <v>101</v>
      </c>
      <c r="D206" s="26">
        <v>127.6</v>
      </c>
      <c r="E206" s="38">
        <v>9.5238095238095255</v>
      </c>
      <c r="F206" s="26">
        <v>348.84615384615387</v>
      </c>
      <c r="G206" s="38">
        <v>8.3333333333333321</v>
      </c>
      <c r="H206" s="26">
        <v>69.400000000000006</v>
      </c>
      <c r="I206" s="38">
        <v>3.1250000000000004</v>
      </c>
      <c r="J206" s="26">
        <v>97.051724137931032</v>
      </c>
      <c r="K206" s="38">
        <v>1.8867924528301876</v>
      </c>
      <c r="L206" s="26"/>
      <c r="M206" s="38"/>
      <c r="N206" s="26"/>
      <c r="O206" s="38"/>
      <c r="P206" s="26"/>
      <c r="Q206" s="38"/>
      <c r="R206" s="26"/>
      <c r="S206" s="38"/>
      <c r="T206" s="26"/>
      <c r="U206" s="38"/>
      <c r="V206" s="26">
        <v>642.89787798408486</v>
      </c>
      <c r="W206" s="38">
        <v>4.6150933871619397</v>
      </c>
    </row>
    <row r="207" spans="1:23" s="19" customFormat="1" ht="25.5" customHeight="1" x14ac:dyDescent="0.15">
      <c r="A207" s="157"/>
      <c r="B207" s="145"/>
      <c r="C207" s="59" t="s">
        <v>102</v>
      </c>
      <c r="D207" s="27">
        <v>191.39999999999998</v>
      </c>
      <c r="E207" s="41">
        <v>14.285714285714286</v>
      </c>
      <c r="F207" s="27">
        <v>348.84615384615387</v>
      </c>
      <c r="G207" s="41">
        <v>8.3333333333333321</v>
      </c>
      <c r="H207" s="27">
        <v>277.60000000000002</v>
      </c>
      <c r="I207" s="41">
        <v>12.500000000000002</v>
      </c>
      <c r="J207" s="27">
        <v>97.051724137931032</v>
      </c>
      <c r="K207" s="41">
        <v>1.8867924528301876</v>
      </c>
      <c r="L207" s="27"/>
      <c r="M207" s="41"/>
      <c r="N207" s="27"/>
      <c r="O207" s="41"/>
      <c r="P207" s="27"/>
      <c r="Q207" s="41"/>
      <c r="R207" s="27"/>
      <c r="S207" s="41"/>
      <c r="T207" s="27"/>
      <c r="U207" s="41"/>
      <c r="V207" s="27">
        <v>914.89787798408497</v>
      </c>
      <c r="W207" s="41">
        <v>6.5676669517913187</v>
      </c>
    </row>
    <row r="208" spans="1:23" s="19" customFormat="1" ht="25.5" customHeight="1" x14ac:dyDescent="0.15">
      <c r="A208" s="157"/>
      <c r="B208" s="45"/>
      <c r="C208" s="60" t="s">
        <v>47</v>
      </c>
      <c r="D208" s="28">
        <v>1339.7999999999997</v>
      </c>
      <c r="E208" s="44">
        <v>100</v>
      </c>
      <c r="F208" s="28">
        <v>4186.1538461538466</v>
      </c>
      <c r="G208" s="44">
        <v>100</v>
      </c>
      <c r="H208" s="28">
        <v>2220.7999999999997</v>
      </c>
      <c r="I208" s="44">
        <v>100</v>
      </c>
      <c r="J208" s="28">
        <v>5143.7413793103478</v>
      </c>
      <c r="K208" s="44">
        <v>100</v>
      </c>
      <c r="L208" s="28">
        <v>745.64285714285711</v>
      </c>
      <c r="M208" s="44">
        <v>100</v>
      </c>
      <c r="N208" s="28">
        <v>232.5949367088607</v>
      </c>
      <c r="O208" s="44">
        <v>100</v>
      </c>
      <c r="P208" s="28">
        <v>29.599999999999998</v>
      </c>
      <c r="Q208" s="44">
        <v>100</v>
      </c>
      <c r="R208" s="28">
        <v>13</v>
      </c>
      <c r="S208" s="44">
        <v>100</v>
      </c>
      <c r="T208" s="28">
        <v>19</v>
      </c>
      <c r="U208" s="44">
        <v>100</v>
      </c>
      <c r="V208" s="28">
        <v>13930.333019315913</v>
      </c>
      <c r="W208" s="44">
        <v>100</v>
      </c>
    </row>
    <row r="209" spans="1:23" s="19" customFormat="1" ht="25.5" customHeight="1" x14ac:dyDescent="0.15">
      <c r="A209" s="153" t="s">
        <v>59</v>
      </c>
      <c r="B209" s="130" t="s">
        <v>16</v>
      </c>
      <c r="C209" s="57" t="s">
        <v>97</v>
      </c>
      <c r="D209" s="25">
        <v>136.5</v>
      </c>
      <c r="E209" s="35">
        <v>9.375</v>
      </c>
      <c r="F209" s="25">
        <v>557.22222222222217</v>
      </c>
      <c r="G209" s="35">
        <v>22.222222222222221</v>
      </c>
      <c r="H209" s="25">
        <v>264.45945945945948</v>
      </c>
      <c r="I209" s="35">
        <v>15.151515151515152</v>
      </c>
      <c r="J209" s="25">
        <v>694.26923076923094</v>
      </c>
      <c r="K209" s="35">
        <v>19.879518072289162</v>
      </c>
      <c r="L209" s="25">
        <v>105.46788990825688</v>
      </c>
      <c r="M209" s="35">
        <v>23.076923076923077</v>
      </c>
      <c r="N209" s="25">
        <v>25.652173913043477</v>
      </c>
      <c r="O209" s="35">
        <v>15.38461538461539</v>
      </c>
      <c r="P209" s="25">
        <v>7</v>
      </c>
      <c r="Q209" s="35">
        <v>20</v>
      </c>
      <c r="R209" s="25">
        <v>1</v>
      </c>
      <c r="S209" s="35">
        <v>14.285714285714286</v>
      </c>
      <c r="T209" s="25"/>
      <c r="U209" s="35"/>
      <c r="V209" s="25">
        <v>1791.5709762722131</v>
      </c>
      <c r="W209" s="35">
        <v>18.118485142445106</v>
      </c>
    </row>
    <row r="210" spans="1:23" s="19" customFormat="1" ht="25.5" customHeight="1" x14ac:dyDescent="0.15">
      <c r="A210" s="157"/>
      <c r="B210" s="145"/>
      <c r="C210" s="58" t="s">
        <v>98</v>
      </c>
      <c r="D210" s="26">
        <v>227.5</v>
      </c>
      <c r="E210" s="38">
        <v>15.625</v>
      </c>
      <c r="F210" s="26">
        <v>501.5</v>
      </c>
      <c r="G210" s="38">
        <v>20</v>
      </c>
      <c r="H210" s="26">
        <v>423.1351351351351</v>
      </c>
      <c r="I210" s="38">
        <v>24.242424242424239</v>
      </c>
      <c r="J210" s="26">
        <v>1199.1923076923072</v>
      </c>
      <c r="K210" s="38">
        <v>34.337349397590344</v>
      </c>
      <c r="L210" s="26">
        <v>149.41284403669724</v>
      </c>
      <c r="M210" s="38">
        <v>32.692307692307693</v>
      </c>
      <c r="N210" s="26">
        <v>92.347826086956431</v>
      </c>
      <c r="O210" s="38">
        <v>55.384615384615351</v>
      </c>
      <c r="P210" s="26">
        <v>16.333333333333336</v>
      </c>
      <c r="Q210" s="38">
        <v>46.666666666666671</v>
      </c>
      <c r="R210" s="26">
        <v>5</v>
      </c>
      <c r="S210" s="38">
        <v>71.428571428571431</v>
      </c>
      <c r="T210" s="26">
        <v>21</v>
      </c>
      <c r="U210" s="38">
        <v>100</v>
      </c>
      <c r="V210" s="26">
        <v>2635.4214462844293</v>
      </c>
      <c r="W210" s="38">
        <v>26.652499371216912</v>
      </c>
    </row>
    <row r="211" spans="1:23" s="19" customFormat="1" ht="25.5" customHeight="1" x14ac:dyDescent="0.15">
      <c r="A211" s="157"/>
      <c r="B211" s="145"/>
      <c r="C211" s="58" t="s">
        <v>99</v>
      </c>
      <c r="D211" s="26">
        <v>182</v>
      </c>
      <c r="E211" s="38">
        <v>12.5</v>
      </c>
      <c r="F211" s="26">
        <v>222.88888888888889</v>
      </c>
      <c r="G211" s="38">
        <v>8.8888888888888893</v>
      </c>
      <c r="H211" s="26">
        <v>317.35135135135135</v>
      </c>
      <c r="I211" s="38">
        <v>18.18181818181818</v>
      </c>
      <c r="J211" s="26">
        <v>568.03846153846166</v>
      </c>
      <c r="K211" s="38">
        <v>16.265060240963859</v>
      </c>
      <c r="L211" s="26">
        <v>70.311926605504581</v>
      </c>
      <c r="M211" s="38">
        <v>15.384615384615383</v>
      </c>
      <c r="N211" s="26">
        <v>33.347826086956516</v>
      </c>
      <c r="O211" s="38">
        <v>20.000000000000004</v>
      </c>
      <c r="P211" s="26">
        <v>7</v>
      </c>
      <c r="Q211" s="38">
        <v>20</v>
      </c>
      <c r="R211" s="26">
        <v>1</v>
      </c>
      <c r="S211" s="38">
        <v>14.285714285714286</v>
      </c>
      <c r="T211" s="26"/>
      <c r="U211" s="38"/>
      <c r="V211" s="26">
        <v>1401.9384544711629</v>
      </c>
      <c r="W211" s="38">
        <v>14.178060146303</v>
      </c>
    </row>
    <row r="212" spans="1:23" s="19" customFormat="1" ht="25.5" customHeight="1" x14ac:dyDescent="0.15">
      <c r="A212" s="157"/>
      <c r="B212" s="145"/>
      <c r="C212" s="58" t="s">
        <v>100</v>
      </c>
      <c r="D212" s="26">
        <v>500.5</v>
      </c>
      <c r="E212" s="38">
        <v>34.375</v>
      </c>
      <c r="F212" s="26">
        <v>557.22222222222217</v>
      </c>
      <c r="G212" s="38">
        <v>22.222222222222221</v>
      </c>
      <c r="H212" s="26">
        <v>423.1351351351351</v>
      </c>
      <c r="I212" s="38">
        <v>24.242424242424239</v>
      </c>
      <c r="J212" s="26">
        <v>820.50000000000023</v>
      </c>
      <c r="K212" s="38">
        <v>23.493975903614466</v>
      </c>
      <c r="L212" s="26">
        <v>101.07339449541284</v>
      </c>
      <c r="M212" s="38">
        <v>22.115384615384617</v>
      </c>
      <c r="N212" s="26">
        <v>12.826086956521738</v>
      </c>
      <c r="O212" s="38">
        <v>7.6923076923076952</v>
      </c>
      <c r="P212" s="26">
        <v>4.666666666666667</v>
      </c>
      <c r="Q212" s="38">
        <v>13.333333333333334</v>
      </c>
      <c r="R212" s="26"/>
      <c r="S212" s="38"/>
      <c r="T212" s="26"/>
      <c r="U212" s="38"/>
      <c r="V212" s="26">
        <v>2419.9235054759583</v>
      </c>
      <c r="W212" s="38">
        <v>24.473129259467267</v>
      </c>
    </row>
    <row r="213" spans="1:23" s="19" customFormat="1" ht="25.5" customHeight="1" x14ac:dyDescent="0.15">
      <c r="A213" s="157"/>
      <c r="B213" s="145"/>
      <c r="C213" s="58" t="s">
        <v>101</v>
      </c>
      <c r="D213" s="26">
        <v>136.5</v>
      </c>
      <c r="E213" s="38">
        <v>9.375</v>
      </c>
      <c r="F213" s="26">
        <v>334.33333333333331</v>
      </c>
      <c r="G213" s="38">
        <v>13.333333333333332</v>
      </c>
      <c r="H213" s="26">
        <v>317.35135135135135</v>
      </c>
      <c r="I213" s="38">
        <v>18.18181818181818</v>
      </c>
      <c r="J213" s="26">
        <v>105.19230769230771</v>
      </c>
      <c r="K213" s="38">
        <v>3.0120481927710849</v>
      </c>
      <c r="L213" s="26">
        <v>21.972477064220183</v>
      </c>
      <c r="M213" s="38">
        <v>4.8076923076923075</v>
      </c>
      <c r="N213" s="26">
        <v>2.5652173913043477</v>
      </c>
      <c r="O213" s="38">
        <v>1.538461538461539</v>
      </c>
      <c r="P213" s="26"/>
      <c r="Q213" s="38"/>
      <c r="R213" s="26"/>
      <c r="S213" s="38"/>
      <c r="T213" s="26"/>
      <c r="U213" s="38"/>
      <c r="V213" s="26">
        <v>917.91468683251696</v>
      </c>
      <c r="W213" s="38">
        <v>9.2830392073063752</v>
      </c>
    </row>
    <row r="214" spans="1:23" s="19" customFormat="1" ht="25.5" customHeight="1" x14ac:dyDescent="0.15">
      <c r="A214" s="157"/>
      <c r="B214" s="145"/>
      <c r="C214" s="59" t="s">
        <v>102</v>
      </c>
      <c r="D214" s="27">
        <v>273</v>
      </c>
      <c r="E214" s="41">
        <v>18.75</v>
      </c>
      <c r="F214" s="27">
        <v>334.33333333333331</v>
      </c>
      <c r="G214" s="41">
        <v>13.333333333333332</v>
      </c>
      <c r="H214" s="27"/>
      <c r="I214" s="41"/>
      <c r="J214" s="27">
        <v>105.19230769230771</v>
      </c>
      <c r="K214" s="41">
        <v>3.0120481927710849</v>
      </c>
      <c r="L214" s="27">
        <v>8.7889908256880727</v>
      </c>
      <c r="M214" s="41">
        <v>1.9230769230769229</v>
      </c>
      <c r="N214" s="27"/>
      <c r="O214" s="41"/>
      <c r="P214" s="27"/>
      <c r="Q214" s="41"/>
      <c r="R214" s="27"/>
      <c r="S214" s="41"/>
      <c r="T214" s="27"/>
      <c r="U214" s="41"/>
      <c r="V214" s="27">
        <v>721.31463185132907</v>
      </c>
      <c r="W214" s="41">
        <v>7.2947868732613541</v>
      </c>
    </row>
    <row r="215" spans="1:23" s="19" customFormat="1" ht="25.5" customHeight="1" x14ac:dyDescent="0.15">
      <c r="A215" s="132"/>
      <c r="B215" s="45"/>
      <c r="C215" s="60" t="s">
        <v>47</v>
      </c>
      <c r="D215" s="28">
        <v>1456</v>
      </c>
      <c r="E215" s="44">
        <v>100</v>
      </c>
      <c r="F215" s="28">
        <v>2507.5</v>
      </c>
      <c r="G215" s="44">
        <v>100</v>
      </c>
      <c r="H215" s="28">
        <v>1745.4324324324325</v>
      </c>
      <c r="I215" s="44">
        <v>100</v>
      </c>
      <c r="J215" s="28">
        <v>3492.3846153846152</v>
      </c>
      <c r="K215" s="44">
        <v>100</v>
      </c>
      <c r="L215" s="28">
        <v>457.02752293577981</v>
      </c>
      <c r="M215" s="44">
        <v>100</v>
      </c>
      <c r="N215" s="28">
        <v>166.73913043478254</v>
      </c>
      <c r="O215" s="44">
        <v>100</v>
      </c>
      <c r="P215" s="28">
        <v>35</v>
      </c>
      <c r="Q215" s="44">
        <v>100</v>
      </c>
      <c r="R215" s="28">
        <v>7</v>
      </c>
      <c r="S215" s="44">
        <v>100</v>
      </c>
      <c r="T215" s="28">
        <v>21</v>
      </c>
      <c r="U215" s="44">
        <v>100</v>
      </c>
      <c r="V215" s="28">
        <v>9888.0837011876083</v>
      </c>
      <c r="W215" s="44">
        <v>100</v>
      </c>
    </row>
    <row r="216" spans="1:23" s="19" customFormat="1" ht="25.5" customHeight="1" x14ac:dyDescent="0.15">
      <c r="A216" s="61"/>
      <c r="B216" s="130" t="s">
        <v>60</v>
      </c>
      <c r="C216" s="57" t="s">
        <v>97</v>
      </c>
      <c r="D216" s="25">
        <v>42.25</v>
      </c>
      <c r="E216" s="35">
        <v>25</v>
      </c>
      <c r="F216" s="25">
        <v>202.66666666666666</v>
      </c>
      <c r="G216" s="35">
        <v>22.222222222222221</v>
      </c>
      <c r="H216" s="25">
        <v>61</v>
      </c>
      <c r="I216" s="35">
        <v>15.384615384615385</v>
      </c>
      <c r="J216" s="25">
        <v>271.80681818181824</v>
      </c>
      <c r="K216" s="35">
        <v>22.368421052631582</v>
      </c>
      <c r="L216" s="25">
        <v>18.736842105263158</v>
      </c>
      <c r="M216" s="35">
        <v>11.76470588235294</v>
      </c>
      <c r="N216" s="25">
        <v>18.097560975609756</v>
      </c>
      <c r="O216" s="35">
        <v>20</v>
      </c>
      <c r="P216" s="25"/>
      <c r="Q216" s="35"/>
      <c r="R216" s="25">
        <v>2.1666666666666665</v>
      </c>
      <c r="S216" s="35">
        <v>16.666666666666668</v>
      </c>
      <c r="T216" s="25"/>
      <c r="U216" s="35"/>
      <c r="V216" s="25">
        <v>616.7245545960244</v>
      </c>
      <c r="W216" s="35">
        <v>20.774085044751946</v>
      </c>
    </row>
    <row r="217" spans="1:23" s="19" customFormat="1" ht="25.5" customHeight="1" x14ac:dyDescent="0.15">
      <c r="A217" s="61"/>
      <c r="B217" s="145"/>
      <c r="C217" s="58" t="s">
        <v>98</v>
      </c>
      <c r="D217" s="26"/>
      <c r="E217" s="38"/>
      <c r="F217" s="26">
        <v>202.66666666666666</v>
      </c>
      <c r="G217" s="38">
        <v>22.222222222222221</v>
      </c>
      <c r="H217" s="26">
        <v>244</v>
      </c>
      <c r="I217" s="38">
        <v>61.53846153846154</v>
      </c>
      <c r="J217" s="26">
        <v>607.5681818181821</v>
      </c>
      <c r="K217" s="38">
        <v>50.000000000000021</v>
      </c>
      <c r="L217" s="26">
        <v>98.368421052631604</v>
      </c>
      <c r="M217" s="38">
        <v>61.764705882352956</v>
      </c>
      <c r="N217" s="26">
        <v>51.707317073170735</v>
      </c>
      <c r="O217" s="38">
        <v>57.142857142857146</v>
      </c>
      <c r="P217" s="26">
        <v>5.333333333333333</v>
      </c>
      <c r="Q217" s="38">
        <v>100</v>
      </c>
      <c r="R217" s="26">
        <v>8.6666666666666661</v>
      </c>
      <c r="S217" s="38">
        <v>66.666666666666671</v>
      </c>
      <c r="T217" s="26">
        <v>6.4</v>
      </c>
      <c r="U217" s="38">
        <v>80</v>
      </c>
      <c r="V217" s="26">
        <v>1224.7105866106513</v>
      </c>
      <c r="W217" s="38">
        <v>41.253816946080974</v>
      </c>
    </row>
    <row r="218" spans="1:23" s="19" customFormat="1" ht="25.5" customHeight="1" x14ac:dyDescent="0.15">
      <c r="A218" s="61"/>
      <c r="B218" s="145"/>
      <c r="C218" s="58" t="s">
        <v>99</v>
      </c>
      <c r="D218" s="26">
        <v>84.5</v>
      </c>
      <c r="E218" s="38">
        <v>50</v>
      </c>
      <c r="F218" s="26">
        <v>101.33333333333333</v>
      </c>
      <c r="G218" s="38">
        <v>11.111111111111111</v>
      </c>
      <c r="H218" s="26"/>
      <c r="I218" s="38"/>
      <c r="J218" s="26">
        <v>95.931818181818173</v>
      </c>
      <c r="K218" s="38">
        <v>7.8947368421052619</v>
      </c>
      <c r="L218" s="26">
        <v>23.421052631578945</v>
      </c>
      <c r="M218" s="38">
        <v>14.705882352941174</v>
      </c>
      <c r="N218" s="26">
        <v>7.7560975609756095</v>
      </c>
      <c r="O218" s="38">
        <v>8.5714285714285712</v>
      </c>
      <c r="P218" s="26"/>
      <c r="Q218" s="38"/>
      <c r="R218" s="26">
        <v>2.1666666666666665</v>
      </c>
      <c r="S218" s="38">
        <v>16.666666666666668</v>
      </c>
      <c r="T218" s="26">
        <v>1.6</v>
      </c>
      <c r="U218" s="38">
        <v>20</v>
      </c>
      <c r="V218" s="26">
        <v>316.70896837437277</v>
      </c>
      <c r="W218" s="38">
        <v>10.668197000449521</v>
      </c>
    </row>
    <row r="219" spans="1:23" s="19" customFormat="1" ht="25.5" customHeight="1" x14ac:dyDescent="0.15">
      <c r="A219" s="61"/>
      <c r="B219" s="145"/>
      <c r="C219" s="58" t="s">
        <v>100</v>
      </c>
      <c r="D219" s="26"/>
      <c r="E219" s="38"/>
      <c r="F219" s="26">
        <v>202.66666666666666</v>
      </c>
      <c r="G219" s="38">
        <v>22.222222222222221</v>
      </c>
      <c r="H219" s="26"/>
      <c r="I219" s="38"/>
      <c r="J219" s="26">
        <v>159.88636363636363</v>
      </c>
      <c r="K219" s="38">
        <v>13.157894736842103</v>
      </c>
      <c r="L219" s="26">
        <v>14.052631578947368</v>
      </c>
      <c r="M219" s="38">
        <v>8.8235294117647047</v>
      </c>
      <c r="N219" s="26">
        <v>10.341463414634147</v>
      </c>
      <c r="O219" s="38">
        <v>11.428571428571429</v>
      </c>
      <c r="P219" s="26"/>
      <c r="Q219" s="38"/>
      <c r="R219" s="26"/>
      <c r="S219" s="38"/>
      <c r="T219" s="26"/>
      <c r="U219" s="38"/>
      <c r="V219" s="26">
        <v>386.94712529661172</v>
      </c>
      <c r="W219" s="38">
        <v>13.034137247866791</v>
      </c>
    </row>
    <row r="220" spans="1:23" s="19" customFormat="1" ht="25.5" customHeight="1" x14ac:dyDescent="0.15">
      <c r="A220" s="61"/>
      <c r="B220" s="145"/>
      <c r="C220" s="58" t="s">
        <v>101</v>
      </c>
      <c r="D220" s="26"/>
      <c r="E220" s="38"/>
      <c r="F220" s="26">
        <v>101.33333333333333</v>
      </c>
      <c r="G220" s="38">
        <v>11.111111111111111</v>
      </c>
      <c r="H220" s="26">
        <v>30.5</v>
      </c>
      <c r="I220" s="38">
        <v>7.6923076923076925</v>
      </c>
      <c r="J220" s="26">
        <v>63.954545454545453</v>
      </c>
      <c r="K220" s="38">
        <v>5.2631578947368416</v>
      </c>
      <c r="L220" s="26">
        <v>4.6842105263157894</v>
      </c>
      <c r="M220" s="38">
        <v>2.9411764705882351</v>
      </c>
      <c r="N220" s="26">
        <v>2.5853658536585367</v>
      </c>
      <c r="O220" s="38">
        <v>2.8571428571428572</v>
      </c>
      <c r="P220" s="26"/>
      <c r="Q220" s="38"/>
      <c r="R220" s="26"/>
      <c r="S220" s="38"/>
      <c r="T220" s="26"/>
      <c r="U220" s="38"/>
      <c r="V220" s="26">
        <v>203.05745516785308</v>
      </c>
      <c r="W220" s="38">
        <v>6.8398976677538599</v>
      </c>
    </row>
    <row r="221" spans="1:23" s="19" customFormat="1" ht="25.5" customHeight="1" x14ac:dyDescent="0.15">
      <c r="A221" s="61"/>
      <c r="B221" s="145"/>
      <c r="C221" s="59" t="s">
        <v>102</v>
      </c>
      <c r="D221" s="27">
        <v>42.25</v>
      </c>
      <c r="E221" s="41">
        <v>25</v>
      </c>
      <c r="F221" s="27">
        <v>101.33333333333333</v>
      </c>
      <c r="G221" s="41">
        <v>11.111111111111111</v>
      </c>
      <c r="H221" s="27">
        <v>61</v>
      </c>
      <c r="I221" s="41">
        <v>15.384615384615385</v>
      </c>
      <c r="J221" s="27">
        <v>15.988636363636363</v>
      </c>
      <c r="K221" s="41">
        <v>1.3157894736842104</v>
      </c>
      <c r="L221" s="27"/>
      <c r="M221" s="41"/>
      <c r="N221" s="27"/>
      <c r="O221" s="41"/>
      <c r="P221" s="27"/>
      <c r="Q221" s="41"/>
      <c r="R221" s="27"/>
      <c r="S221" s="41"/>
      <c r="T221" s="27"/>
      <c r="U221" s="41"/>
      <c r="V221" s="27">
        <v>220.57196969696969</v>
      </c>
      <c r="W221" s="41">
        <v>7.429866093096912</v>
      </c>
    </row>
    <row r="222" spans="1:23" s="19" customFormat="1" ht="25.5" customHeight="1" x14ac:dyDescent="0.15">
      <c r="A222" s="7"/>
      <c r="B222" s="45"/>
      <c r="C222" s="60" t="s">
        <v>47</v>
      </c>
      <c r="D222" s="28">
        <v>169</v>
      </c>
      <c r="E222" s="44">
        <v>100</v>
      </c>
      <c r="F222" s="28">
        <v>912</v>
      </c>
      <c r="G222" s="44">
        <v>100</v>
      </c>
      <c r="H222" s="28">
        <v>396.5</v>
      </c>
      <c r="I222" s="44">
        <v>100</v>
      </c>
      <c r="J222" s="28">
        <v>1215.1363636363637</v>
      </c>
      <c r="K222" s="44">
        <v>100</v>
      </c>
      <c r="L222" s="28">
        <v>159.26315789473685</v>
      </c>
      <c r="M222" s="44">
        <v>100</v>
      </c>
      <c r="N222" s="28">
        <v>90.487804878048777</v>
      </c>
      <c r="O222" s="44">
        <v>100</v>
      </c>
      <c r="P222" s="28">
        <v>5.333333333333333</v>
      </c>
      <c r="Q222" s="44">
        <v>100</v>
      </c>
      <c r="R222" s="28">
        <v>12.999999999999998</v>
      </c>
      <c r="S222" s="44">
        <v>100</v>
      </c>
      <c r="T222" s="28">
        <v>8</v>
      </c>
      <c r="U222" s="44">
        <v>100</v>
      </c>
      <c r="V222" s="28">
        <v>2968.7206597424829</v>
      </c>
      <c r="W222" s="44">
        <v>100</v>
      </c>
    </row>
    <row r="223" spans="1:23" s="19" customFormat="1" ht="25.5" customHeight="1" x14ac:dyDescent="0.15">
      <c r="A223" s="61"/>
      <c r="B223" s="130" t="s">
        <v>61</v>
      </c>
      <c r="C223" s="57" t="s">
        <v>97</v>
      </c>
      <c r="D223" s="25">
        <v>29.666666666666668</v>
      </c>
      <c r="E223" s="35">
        <v>16.666666666666668</v>
      </c>
      <c r="F223" s="25">
        <v>89.761904761904759</v>
      </c>
      <c r="G223" s="35">
        <v>27.777777777777771</v>
      </c>
      <c r="H223" s="25"/>
      <c r="I223" s="35"/>
      <c r="J223" s="25">
        <v>11.793103448275861</v>
      </c>
      <c r="K223" s="35">
        <v>3.5714285714285707</v>
      </c>
      <c r="L223" s="25">
        <v>4.9230769230769234</v>
      </c>
      <c r="M223" s="35">
        <v>15.384615384615385</v>
      </c>
      <c r="N223" s="25"/>
      <c r="O223" s="35"/>
      <c r="P223" s="25"/>
      <c r="Q223" s="35"/>
      <c r="R223" s="25"/>
      <c r="S223" s="35"/>
      <c r="T223" s="25"/>
      <c r="U223" s="35"/>
      <c r="V223" s="25">
        <v>136.14475179992422</v>
      </c>
      <c r="W223" s="35">
        <v>12.802180011508513</v>
      </c>
    </row>
    <row r="224" spans="1:23" s="19" customFormat="1" ht="25.5" customHeight="1" x14ac:dyDescent="0.15">
      <c r="A224" s="61"/>
      <c r="B224" s="145"/>
      <c r="C224" s="58" t="s">
        <v>98</v>
      </c>
      <c r="D224" s="26">
        <v>29.666666666666668</v>
      </c>
      <c r="E224" s="38">
        <v>16.666666666666668</v>
      </c>
      <c r="F224" s="26">
        <v>215.42857142857147</v>
      </c>
      <c r="G224" s="38">
        <v>66.666666666666657</v>
      </c>
      <c r="H224" s="26">
        <v>146.30000000000001</v>
      </c>
      <c r="I224" s="38">
        <v>77.777777777777771</v>
      </c>
      <c r="J224" s="26">
        <v>200.48275862068968</v>
      </c>
      <c r="K224" s="38">
        <v>60.714285714285715</v>
      </c>
      <c r="L224" s="26">
        <v>19.692307692307693</v>
      </c>
      <c r="M224" s="38">
        <v>61.53846153846154</v>
      </c>
      <c r="N224" s="26">
        <v>9</v>
      </c>
      <c r="O224" s="38">
        <v>100</v>
      </c>
      <c r="P224" s="26"/>
      <c r="Q224" s="38"/>
      <c r="R224" s="26">
        <v>3</v>
      </c>
      <c r="S224" s="38">
        <v>100</v>
      </c>
      <c r="T224" s="26"/>
      <c r="U224" s="38"/>
      <c r="V224" s="26">
        <v>623.57030440823553</v>
      </c>
      <c r="W224" s="38">
        <v>58.636555440617691</v>
      </c>
    </row>
    <row r="225" spans="1:23" s="19" customFormat="1" ht="25.5" customHeight="1" x14ac:dyDescent="0.15">
      <c r="A225" s="61"/>
      <c r="B225" s="145"/>
      <c r="C225" s="58" t="s">
        <v>99</v>
      </c>
      <c r="D225" s="26">
        <v>29.666666666666668</v>
      </c>
      <c r="E225" s="38">
        <v>16.666666666666668</v>
      </c>
      <c r="F225" s="26"/>
      <c r="G225" s="38"/>
      <c r="H225" s="26"/>
      <c r="I225" s="38"/>
      <c r="J225" s="26">
        <v>47.172413793103445</v>
      </c>
      <c r="K225" s="38">
        <v>14.285714285714283</v>
      </c>
      <c r="L225" s="26">
        <v>4.9230769230769234</v>
      </c>
      <c r="M225" s="38">
        <v>15.384615384615385</v>
      </c>
      <c r="N225" s="26"/>
      <c r="O225" s="38"/>
      <c r="P225" s="26"/>
      <c r="Q225" s="38"/>
      <c r="R225" s="26"/>
      <c r="S225" s="38"/>
      <c r="T225" s="26"/>
      <c r="U225" s="38"/>
      <c r="V225" s="26">
        <v>81.762157382847036</v>
      </c>
      <c r="W225" s="38">
        <v>7.6883893290485261</v>
      </c>
    </row>
    <row r="226" spans="1:23" s="19" customFormat="1" ht="25.5" customHeight="1" x14ac:dyDescent="0.15">
      <c r="A226" s="61"/>
      <c r="B226" s="145"/>
      <c r="C226" s="58" t="s">
        <v>100</v>
      </c>
      <c r="D226" s="26">
        <v>29.666666666666668</v>
      </c>
      <c r="E226" s="38">
        <v>16.666666666666668</v>
      </c>
      <c r="F226" s="26">
        <v>17.952380952380953</v>
      </c>
      <c r="G226" s="38">
        <v>5.5555555555555545</v>
      </c>
      <c r="H226" s="26">
        <v>20.9</v>
      </c>
      <c r="I226" s="38">
        <v>11.111111111111109</v>
      </c>
      <c r="J226" s="26">
        <v>58.965517241379303</v>
      </c>
      <c r="K226" s="38">
        <v>17.857142857142851</v>
      </c>
      <c r="L226" s="26">
        <v>2.4615384615384617</v>
      </c>
      <c r="M226" s="38">
        <v>7.6923076923076925</v>
      </c>
      <c r="N226" s="26"/>
      <c r="O226" s="38"/>
      <c r="P226" s="26"/>
      <c r="Q226" s="38"/>
      <c r="R226" s="26"/>
      <c r="S226" s="38"/>
      <c r="T226" s="26"/>
      <c r="U226" s="38"/>
      <c r="V226" s="26">
        <v>129.94610332196538</v>
      </c>
      <c r="W226" s="38">
        <v>12.219298831046173</v>
      </c>
    </row>
    <row r="227" spans="1:23" s="19" customFormat="1" ht="25.5" customHeight="1" x14ac:dyDescent="0.15">
      <c r="A227" s="61"/>
      <c r="B227" s="145"/>
      <c r="C227" s="58" t="s">
        <v>101</v>
      </c>
      <c r="D227" s="101"/>
      <c r="E227" s="102"/>
      <c r="F227" s="26"/>
      <c r="G227" s="38"/>
      <c r="H227" s="26"/>
      <c r="I227" s="38"/>
      <c r="J227" s="26">
        <v>11.793103448275861</v>
      </c>
      <c r="K227" s="38">
        <v>3.5714285714285707</v>
      </c>
      <c r="L227" s="26"/>
      <c r="M227" s="38"/>
      <c r="N227" s="26"/>
      <c r="O227" s="38"/>
      <c r="P227" s="26"/>
      <c r="Q227" s="38"/>
      <c r="R227" s="26"/>
      <c r="S227" s="38"/>
      <c r="T227" s="26"/>
      <c r="U227" s="38"/>
      <c r="V227" s="26">
        <v>11.793103448275861</v>
      </c>
      <c r="W227" s="38">
        <v>1.1089478752808846</v>
      </c>
    </row>
    <row r="228" spans="1:23" s="19" customFormat="1" ht="25.5" customHeight="1" x14ac:dyDescent="0.15">
      <c r="A228" s="61"/>
      <c r="B228" s="145"/>
      <c r="C228" s="59" t="s">
        <v>102</v>
      </c>
      <c r="D228" s="27">
        <v>59.333333333333336</v>
      </c>
      <c r="E228" s="41">
        <v>33.333333333333336</v>
      </c>
      <c r="F228" s="27"/>
      <c r="G228" s="41"/>
      <c r="H228" s="27">
        <v>20.9</v>
      </c>
      <c r="I228" s="41">
        <v>11.111111111111109</v>
      </c>
      <c r="J228" s="27"/>
      <c r="K228" s="41"/>
      <c r="L228" s="27"/>
      <c r="M228" s="41"/>
      <c r="N228" s="27"/>
      <c r="O228" s="41"/>
      <c r="P228" s="27"/>
      <c r="Q228" s="41"/>
      <c r="R228" s="27"/>
      <c r="S228" s="41"/>
      <c r="T228" s="27"/>
      <c r="U228" s="41"/>
      <c r="V228" s="27">
        <v>80.233333333333334</v>
      </c>
      <c r="W228" s="41">
        <v>7.544628512498206</v>
      </c>
    </row>
    <row r="229" spans="1:23" s="19" customFormat="1" ht="25.5" customHeight="1" x14ac:dyDescent="0.15">
      <c r="A229" s="7"/>
      <c r="B229" s="45"/>
      <c r="C229" s="60" t="s">
        <v>47</v>
      </c>
      <c r="D229" s="99">
        <v>178</v>
      </c>
      <c r="E229" s="100">
        <v>100</v>
      </c>
      <c r="F229" s="28">
        <v>323.14285714285722</v>
      </c>
      <c r="G229" s="44">
        <v>100</v>
      </c>
      <c r="H229" s="28">
        <v>188.10000000000002</v>
      </c>
      <c r="I229" s="44">
        <v>100</v>
      </c>
      <c r="J229" s="28">
        <v>330.20689655172418</v>
      </c>
      <c r="K229" s="44">
        <v>100</v>
      </c>
      <c r="L229" s="28">
        <v>32</v>
      </c>
      <c r="M229" s="44">
        <v>100</v>
      </c>
      <c r="N229" s="28">
        <v>9</v>
      </c>
      <c r="O229" s="44">
        <v>100</v>
      </c>
      <c r="P229" s="28"/>
      <c r="Q229" s="44"/>
      <c r="R229" s="28">
        <v>3</v>
      </c>
      <c r="S229" s="44">
        <v>100</v>
      </c>
      <c r="T229" s="28"/>
      <c r="U229" s="44"/>
      <c r="V229" s="28">
        <v>1063.4497536945814</v>
      </c>
      <c r="W229" s="44">
        <v>100</v>
      </c>
    </row>
    <row r="230" spans="1:23" s="19" customFormat="1" ht="25.5" customHeight="1" x14ac:dyDescent="0.15">
      <c r="A230" s="69"/>
      <c r="B230" s="130" t="s">
        <v>62</v>
      </c>
      <c r="C230" s="57" t="s">
        <v>97</v>
      </c>
      <c r="D230" s="25">
        <v>29.142857142857139</v>
      </c>
      <c r="E230" s="35">
        <v>25</v>
      </c>
      <c r="F230" s="25">
        <v>176.16000000000003</v>
      </c>
      <c r="G230" s="35">
        <v>28.571428571428566</v>
      </c>
      <c r="H230" s="25">
        <v>26.733333333333334</v>
      </c>
      <c r="I230" s="35">
        <v>7.6923076923076916</v>
      </c>
      <c r="J230" s="25">
        <v>216.6666666666666</v>
      </c>
      <c r="K230" s="35">
        <v>17.74193548387095</v>
      </c>
      <c r="L230" s="25">
        <v>18.133333333333329</v>
      </c>
      <c r="M230" s="35">
        <v>18.181818181818183</v>
      </c>
      <c r="N230" s="25">
        <v>6.48</v>
      </c>
      <c r="O230" s="35">
        <v>12.5</v>
      </c>
      <c r="P230" s="25"/>
      <c r="Q230" s="35"/>
      <c r="R230" s="25"/>
      <c r="S230" s="35"/>
      <c r="T230" s="25"/>
      <c r="U230" s="35"/>
      <c r="V230" s="25">
        <v>473.3161904761904</v>
      </c>
      <c r="W230" s="35">
        <v>19.197961788807739</v>
      </c>
    </row>
    <row r="231" spans="1:23" s="19" customFormat="1" ht="25.5" customHeight="1" x14ac:dyDescent="0.15">
      <c r="A231" s="70"/>
      <c r="B231" s="145"/>
      <c r="C231" s="58" t="s">
        <v>98</v>
      </c>
      <c r="D231" s="26">
        <v>58.285714285714285</v>
      </c>
      <c r="E231" s="38">
        <v>50.000000000000007</v>
      </c>
      <c r="F231" s="26">
        <v>293.60000000000008</v>
      </c>
      <c r="G231" s="38">
        <v>47.61904761904762</v>
      </c>
      <c r="H231" s="26">
        <v>106.93333333333334</v>
      </c>
      <c r="I231" s="38">
        <v>30.769230769230766</v>
      </c>
      <c r="J231" s="26">
        <v>768.1818181818187</v>
      </c>
      <c r="K231" s="38">
        <v>62.903225806451616</v>
      </c>
      <c r="L231" s="26">
        <v>74.799999999999983</v>
      </c>
      <c r="M231" s="38">
        <v>75</v>
      </c>
      <c r="N231" s="26">
        <v>34.56</v>
      </c>
      <c r="O231" s="38">
        <v>66.666666666666671</v>
      </c>
      <c r="P231" s="26">
        <v>6.75</v>
      </c>
      <c r="Q231" s="38">
        <v>75</v>
      </c>
      <c r="R231" s="26">
        <v>3</v>
      </c>
      <c r="S231" s="38">
        <v>100</v>
      </c>
      <c r="T231" s="26"/>
      <c r="U231" s="38"/>
      <c r="V231" s="26">
        <v>1346.1108658008663</v>
      </c>
      <c r="W231" s="38">
        <v>54.59898791787456</v>
      </c>
    </row>
    <row r="232" spans="1:23" s="19" customFormat="1" ht="25.5" customHeight="1" x14ac:dyDescent="0.15">
      <c r="A232" s="70"/>
      <c r="B232" s="145"/>
      <c r="C232" s="58" t="s">
        <v>99</v>
      </c>
      <c r="D232" s="26"/>
      <c r="E232" s="38"/>
      <c r="F232" s="26">
        <v>58.72</v>
      </c>
      <c r="G232" s="38">
        <v>9.5238095238095202</v>
      </c>
      <c r="H232" s="26">
        <v>80.2</v>
      </c>
      <c r="I232" s="38">
        <v>23.076923076923077</v>
      </c>
      <c r="J232" s="26">
        <v>78.787878787878782</v>
      </c>
      <c r="K232" s="38">
        <v>6.4516129032258025</v>
      </c>
      <c r="L232" s="26">
        <v>2.2666666666666666</v>
      </c>
      <c r="M232" s="38">
        <v>2.2727272727272734</v>
      </c>
      <c r="N232" s="26">
        <v>8.64</v>
      </c>
      <c r="O232" s="38">
        <v>16.666666666666668</v>
      </c>
      <c r="P232" s="26">
        <v>2.25</v>
      </c>
      <c r="Q232" s="38">
        <v>25</v>
      </c>
      <c r="R232" s="26"/>
      <c r="S232" s="38"/>
      <c r="T232" s="26"/>
      <c r="U232" s="38"/>
      <c r="V232" s="26">
        <v>230.86454545454546</v>
      </c>
      <c r="W232" s="38">
        <v>9.3639913681545277</v>
      </c>
    </row>
    <row r="233" spans="1:23" s="19" customFormat="1" ht="25.5" customHeight="1" x14ac:dyDescent="0.15">
      <c r="A233" s="70"/>
      <c r="B233" s="145"/>
      <c r="C233" s="58" t="s">
        <v>100</v>
      </c>
      <c r="D233" s="26">
        <v>9.7142857142857135</v>
      </c>
      <c r="E233" s="38">
        <v>8.3333333333333339</v>
      </c>
      <c r="F233" s="26">
        <v>58.72</v>
      </c>
      <c r="G233" s="38">
        <v>9.5238095238095202</v>
      </c>
      <c r="H233" s="26">
        <v>106.93333333333334</v>
      </c>
      <c r="I233" s="38">
        <v>30.769230769230766</v>
      </c>
      <c r="J233" s="26">
        <v>118.18181818181816</v>
      </c>
      <c r="K233" s="38">
        <v>9.6774193548387029</v>
      </c>
      <c r="L233" s="26">
        <v>4.5333333333333332</v>
      </c>
      <c r="M233" s="38">
        <v>4.5454545454545467</v>
      </c>
      <c r="N233" s="26">
        <v>2.16</v>
      </c>
      <c r="O233" s="38">
        <v>4.166666666666667</v>
      </c>
      <c r="P233" s="26"/>
      <c r="Q233" s="38"/>
      <c r="R233" s="26"/>
      <c r="S233" s="38"/>
      <c r="T233" s="26"/>
      <c r="U233" s="38"/>
      <c r="V233" s="26">
        <v>300.2427705627706</v>
      </c>
      <c r="W233" s="38">
        <v>12.178009864464572</v>
      </c>
    </row>
    <row r="234" spans="1:23" s="19" customFormat="1" ht="25.5" customHeight="1" x14ac:dyDescent="0.15">
      <c r="A234" s="70"/>
      <c r="B234" s="145"/>
      <c r="C234" s="58" t="s">
        <v>101</v>
      </c>
      <c r="D234" s="26">
        <v>19.428571428571427</v>
      </c>
      <c r="E234" s="38">
        <v>16.666666666666668</v>
      </c>
      <c r="F234" s="26">
        <v>29.36</v>
      </c>
      <c r="G234" s="38">
        <v>4.7619047619047601</v>
      </c>
      <c r="H234" s="26">
        <v>26.733333333333334</v>
      </c>
      <c r="I234" s="38">
        <v>7.6923076923076916</v>
      </c>
      <c r="J234" s="26">
        <v>19.696969696969695</v>
      </c>
      <c r="K234" s="38">
        <v>1.6129032258064506</v>
      </c>
      <c r="L234" s="26"/>
      <c r="M234" s="38"/>
      <c r="N234" s="26"/>
      <c r="O234" s="38"/>
      <c r="P234" s="26"/>
      <c r="Q234" s="38"/>
      <c r="R234" s="26"/>
      <c r="S234" s="38"/>
      <c r="T234" s="26"/>
      <c r="U234" s="38"/>
      <c r="V234" s="26">
        <v>95.218874458874467</v>
      </c>
      <c r="W234" s="38">
        <v>3.8621292704896577</v>
      </c>
    </row>
    <row r="235" spans="1:23" s="19" customFormat="1" ht="25.5" customHeight="1" x14ac:dyDescent="0.15">
      <c r="A235" s="70"/>
      <c r="B235" s="145"/>
      <c r="C235" s="59" t="s">
        <v>102</v>
      </c>
      <c r="D235" s="27"/>
      <c r="E235" s="41"/>
      <c r="F235" s="27"/>
      <c r="G235" s="41"/>
      <c r="H235" s="27"/>
      <c r="I235" s="41"/>
      <c r="J235" s="27">
        <v>19.696969696969695</v>
      </c>
      <c r="K235" s="41">
        <v>1.6129032258064506</v>
      </c>
      <c r="L235" s="27"/>
      <c r="M235" s="41"/>
      <c r="N235" s="27"/>
      <c r="O235" s="41"/>
      <c r="P235" s="27"/>
      <c r="Q235" s="41"/>
      <c r="R235" s="27"/>
      <c r="S235" s="41"/>
      <c r="T235" s="27"/>
      <c r="U235" s="41"/>
      <c r="V235" s="27">
        <v>19.696969696969695</v>
      </c>
      <c r="W235" s="41">
        <v>0.79891979020893034</v>
      </c>
    </row>
    <row r="236" spans="1:23" s="19" customFormat="1" ht="25.5" customHeight="1" x14ac:dyDescent="0.15">
      <c r="A236" s="70"/>
      <c r="B236" s="45"/>
      <c r="C236" s="60" t="s">
        <v>47</v>
      </c>
      <c r="D236" s="28">
        <v>116.57142857142856</v>
      </c>
      <c r="E236" s="44">
        <v>100</v>
      </c>
      <c r="F236" s="28">
        <v>616.56000000000017</v>
      </c>
      <c r="G236" s="44">
        <v>100</v>
      </c>
      <c r="H236" s="28">
        <v>347.53333333333336</v>
      </c>
      <c r="I236" s="44">
        <v>100</v>
      </c>
      <c r="J236" s="28">
        <v>1221.2121212121219</v>
      </c>
      <c r="K236" s="44">
        <v>100</v>
      </c>
      <c r="L236" s="28">
        <v>99.733333333333306</v>
      </c>
      <c r="M236" s="44">
        <v>100</v>
      </c>
      <c r="N236" s="28">
        <v>51.84</v>
      </c>
      <c r="O236" s="44">
        <v>100</v>
      </c>
      <c r="P236" s="28">
        <v>9</v>
      </c>
      <c r="Q236" s="44">
        <v>100</v>
      </c>
      <c r="R236" s="28">
        <v>3</v>
      </c>
      <c r="S236" s="44">
        <v>100</v>
      </c>
      <c r="T236" s="28"/>
      <c r="U236" s="44"/>
      <c r="V236" s="28">
        <v>2465.4502164502173</v>
      </c>
      <c r="W236" s="44">
        <v>100</v>
      </c>
    </row>
    <row r="237" spans="1:23" s="19" customFormat="1" ht="25.5" customHeight="1" x14ac:dyDescent="0.15">
      <c r="A237" s="72"/>
      <c r="B237" s="130" t="s">
        <v>106</v>
      </c>
      <c r="C237" s="57" t="s">
        <v>97</v>
      </c>
      <c r="D237" s="25">
        <v>3.666666666666667</v>
      </c>
      <c r="E237" s="35">
        <v>21.428571428571427</v>
      </c>
      <c r="F237" s="25">
        <v>14.444444444444446</v>
      </c>
      <c r="G237" s="35">
        <v>27.272727272727273</v>
      </c>
      <c r="H237" s="25">
        <v>5.0526315789473681</v>
      </c>
      <c r="I237" s="35">
        <v>11.764705882352938</v>
      </c>
      <c r="J237" s="25">
        <v>26.313725490196074</v>
      </c>
      <c r="K237" s="35">
        <v>22.448979591836736</v>
      </c>
      <c r="L237" s="25">
        <v>4.666666666666667</v>
      </c>
      <c r="M237" s="35">
        <v>33.333333333333336</v>
      </c>
      <c r="N237" s="25">
        <v>2</v>
      </c>
      <c r="O237" s="35">
        <v>33.333333333333336</v>
      </c>
      <c r="P237" s="25">
        <v>4</v>
      </c>
      <c r="Q237" s="35">
        <v>100</v>
      </c>
      <c r="R237" s="25"/>
      <c r="S237" s="35"/>
      <c r="T237" s="25"/>
      <c r="U237" s="35"/>
      <c r="V237" s="25">
        <v>60.144134846921226</v>
      </c>
      <c r="W237" s="35">
        <v>23.656707868746288</v>
      </c>
    </row>
    <row r="238" spans="1:23" s="19" customFormat="1" ht="25.5" customHeight="1" x14ac:dyDescent="0.15">
      <c r="A238" s="73"/>
      <c r="B238" s="145"/>
      <c r="C238" s="58" t="s">
        <v>98</v>
      </c>
      <c r="D238" s="26"/>
      <c r="E238" s="38"/>
      <c r="F238" s="26">
        <v>7.2222222222222223</v>
      </c>
      <c r="G238" s="38">
        <v>13.636363636363635</v>
      </c>
      <c r="H238" s="26">
        <v>2.5263157894736841</v>
      </c>
      <c r="I238" s="38">
        <v>5.8823529411764692</v>
      </c>
      <c r="J238" s="26">
        <v>26.313725490196074</v>
      </c>
      <c r="K238" s="38">
        <v>22.448979591836736</v>
      </c>
      <c r="L238" s="26">
        <v>4.666666666666667</v>
      </c>
      <c r="M238" s="38">
        <v>33.333333333333336</v>
      </c>
      <c r="N238" s="26"/>
      <c r="O238" s="38"/>
      <c r="P238" s="26"/>
      <c r="Q238" s="38"/>
      <c r="R238" s="26"/>
      <c r="S238" s="38"/>
      <c r="T238" s="26"/>
      <c r="U238" s="38"/>
      <c r="V238" s="26">
        <v>40.728930168558641</v>
      </c>
      <c r="W238" s="38">
        <v>16.020055908302442</v>
      </c>
    </row>
    <row r="239" spans="1:23" s="19" customFormat="1" ht="25.5" customHeight="1" x14ac:dyDescent="0.15">
      <c r="A239" s="73"/>
      <c r="B239" s="145"/>
      <c r="C239" s="58" t="s">
        <v>99</v>
      </c>
      <c r="D239" s="26">
        <v>1.2222222222222223</v>
      </c>
      <c r="E239" s="38">
        <v>7.1428571428571423</v>
      </c>
      <c r="F239" s="26">
        <v>4.8148148148148149</v>
      </c>
      <c r="G239" s="38">
        <v>9.0909090909090899</v>
      </c>
      <c r="H239" s="26">
        <v>5.0526315789473681</v>
      </c>
      <c r="I239" s="38">
        <v>11.764705882352938</v>
      </c>
      <c r="J239" s="26">
        <v>11.96078431372549</v>
      </c>
      <c r="K239" s="38">
        <v>10.204081632653063</v>
      </c>
      <c r="L239" s="26"/>
      <c r="M239" s="38"/>
      <c r="N239" s="26"/>
      <c r="O239" s="38"/>
      <c r="P239" s="26"/>
      <c r="Q239" s="38"/>
      <c r="R239" s="26"/>
      <c r="S239" s="38"/>
      <c r="T239" s="26"/>
      <c r="U239" s="38"/>
      <c r="V239" s="26">
        <v>23.050452929709895</v>
      </c>
      <c r="W239" s="38">
        <v>9.0665171689363451</v>
      </c>
    </row>
    <row r="240" spans="1:23" s="19" customFormat="1" ht="25.5" customHeight="1" x14ac:dyDescent="0.15">
      <c r="A240" s="73"/>
      <c r="B240" s="145"/>
      <c r="C240" s="58" t="s">
        <v>100</v>
      </c>
      <c r="D240" s="26">
        <v>3.666666666666667</v>
      </c>
      <c r="E240" s="38">
        <v>21.428571428571427</v>
      </c>
      <c r="F240" s="26">
        <v>21.666666666666671</v>
      </c>
      <c r="G240" s="38">
        <v>40.909090909090914</v>
      </c>
      <c r="H240" s="26">
        <v>22.736842105263161</v>
      </c>
      <c r="I240" s="38">
        <v>52.941176470588239</v>
      </c>
      <c r="J240" s="26">
        <v>43.058823529411754</v>
      </c>
      <c r="K240" s="38">
        <v>36.734693877551017</v>
      </c>
      <c r="L240" s="26">
        <v>4.666666666666667</v>
      </c>
      <c r="M240" s="38">
        <v>33.333333333333336</v>
      </c>
      <c r="N240" s="26">
        <v>4</v>
      </c>
      <c r="O240" s="38">
        <v>66.666666666666671</v>
      </c>
      <c r="P240" s="26"/>
      <c r="Q240" s="38"/>
      <c r="R240" s="26"/>
      <c r="S240" s="38"/>
      <c r="T240" s="26"/>
      <c r="U240" s="38"/>
      <c r="V240" s="26">
        <v>99.795665634674933</v>
      </c>
      <c r="W240" s="38">
        <v>39.252986421625103</v>
      </c>
    </row>
    <row r="241" spans="1:23" s="19" customFormat="1" ht="25.5" customHeight="1" x14ac:dyDescent="0.15">
      <c r="A241" s="73"/>
      <c r="B241" s="145"/>
      <c r="C241" s="58" t="s">
        <v>101</v>
      </c>
      <c r="D241" s="26">
        <v>2.4444444444444446</v>
      </c>
      <c r="E241" s="38">
        <v>14.285714285714285</v>
      </c>
      <c r="F241" s="26"/>
      <c r="G241" s="38"/>
      <c r="H241" s="26">
        <v>7.5789473684210522</v>
      </c>
      <c r="I241" s="38">
        <v>17.647058823529409</v>
      </c>
      <c r="J241" s="26">
        <v>4.784313725490196</v>
      </c>
      <c r="K241" s="38">
        <v>4.0816326530612255</v>
      </c>
      <c r="L241" s="26"/>
      <c r="M241" s="38"/>
      <c r="N241" s="26"/>
      <c r="O241" s="38"/>
      <c r="P241" s="26"/>
      <c r="Q241" s="38"/>
      <c r="R241" s="26"/>
      <c r="S241" s="38"/>
      <c r="T241" s="26"/>
      <c r="U241" s="38"/>
      <c r="V241" s="26">
        <v>14.807705538355695</v>
      </c>
      <c r="W241" s="38">
        <v>5.8243678293633154</v>
      </c>
    </row>
    <row r="242" spans="1:23" s="19" customFormat="1" ht="25.5" customHeight="1" x14ac:dyDescent="0.15">
      <c r="A242" s="73"/>
      <c r="B242" s="145"/>
      <c r="C242" s="59" t="s">
        <v>102</v>
      </c>
      <c r="D242" s="27">
        <v>6.1111111111111116</v>
      </c>
      <c r="E242" s="41">
        <v>35.714285714285708</v>
      </c>
      <c r="F242" s="27">
        <v>4.8148148148148149</v>
      </c>
      <c r="G242" s="41">
        <v>9.0909090909090899</v>
      </c>
      <c r="H242" s="27"/>
      <c r="I242" s="41"/>
      <c r="J242" s="27">
        <v>4.784313725490196</v>
      </c>
      <c r="K242" s="41">
        <v>4.0816326530612255</v>
      </c>
      <c r="L242" s="27"/>
      <c r="M242" s="41"/>
      <c r="N242" s="27"/>
      <c r="O242" s="41"/>
      <c r="P242" s="27"/>
      <c r="Q242" s="41"/>
      <c r="R242" s="27"/>
      <c r="S242" s="41"/>
      <c r="T242" s="27"/>
      <c r="U242" s="41"/>
      <c r="V242" s="27">
        <v>15.710239651416124</v>
      </c>
      <c r="W242" s="41">
        <v>6.1793648030265187</v>
      </c>
    </row>
    <row r="243" spans="1:23" s="19" customFormat="1" ht="25.5" customHeight="1" x14ac:dyDescent="0.15">
      <c r="A243" s="73"/>
      <c r="B243" s="45"/>
      <c r="C243" s="60" t="s">
        <v>47</v>
      </c>
      <c r="D243" s="28">
        <v>17.111111111111114</v>
      </c>
      <c r="E243" s="44">
        <v>100</v>
      </c>
      <c r="F243" s="28">
        <v>52.962962962962969</v>
      </c>
      <c r="G243" s="44">
        <v>100</v>
      </c>
      <c r="H243" s="28">
        <v>42.947368421052637</v>
      </c>
      <c r="I243" s="44">
        <v>100</v>
      </c>
      <c r="J243" s="28">
        <v>117.21568627450978</v>
      </c>
      <c r="K243" s="44">
        <v>100</v>
      </c>
      <c r="L243" s="28">
        <v>14</v>
      </c>
      <c r="M243" s="44">
        <v>100</v>
      </c>
      <c r="N243" s="28">
        <v>6</v>
      </c>
      <c r="O243" s="44">
        <v>100</v>
      </c>
      <c r="P243" s="28">
        <v>4</v>
      </c>
      <c r="Q243" s="44">
        <v>100</v>
      </c>
      <c r="R243" s="28"/>
      <c r="S243" s="44"/>
      <c r="T243" s="28"/>
      <c r="U243" s="44"/>
      <c r="V243" s="28">
        <v>254.23712876963648</v>
      </c>
      <c r="W243" s="44">
        <v>100</v>
      </c>
    </row>
    <row r="244" spans="1:23" s="19" customFormat="1" ht="25.5" customHeight="1" x14ac:dyDescent="0.15">
      <c r="A244" s="61"/>
      <c r="B244" s="130" t="s">
        <v>107</v>
      </c>
      <c r="C244" s="57" t="s">
        <v>97</v>
      </c>
      <c r="D244" s="25"/>
      <c r="E244" s="35"/>
      <c r="F244" s="25">
        <v>72.285714285714292</v>
      </c>
      <c r="G244" s="35">
        <v>33.333333333333336</v>
      </c>
      <c r="H244" s="25"/>
      <c r="I244" s="35"/>
      <c r="J244" s="25">
        <v>63.235294117647058</v>
      </c>
      <c r="K244" s="35">
        <v>31.249999999999996</v>
      </c>
      <c r="L244" s="25">
        <v>3.2</v>
      </c>
      <c r="M244" s="35">
        <v>20</v>
      </c>
      <c r="N244" s="25"/>
      <c r="O244" s="35"/>
      <c r="P244" s="25"/>
      <c r="Q244" s="35"/>
      <c r="R244" s="25"/>
      <c r="S244" s="35"/>
      <c r="T244" s="25"/>
      <c r="U244" s="35"/>
      <c r="V244" s="25">
        <v>138.72100840336134</v>
      </c>
      <c r="W244" s="35">
        <v>24.456724643693143</v>
      </c>
    </row>
    <row r="245" spans="1:23" s="19" customFormat="1" ht="25.5" customHeight="1" x14ac:dyDescent="0.15">
      <c r="A245" s="61"/>
      <c r="B245" s="145"/>
      <c r="C245" s="58" t="s">
        <v>98</v>
      </c>
      <c r="D245" s="26"/>
      <c r="E245" s="38"/>
      <c r="F245" s="26">
        <v>72.285714285714292</v>
      </c>
      <c r="G245" s="38">
        <v>33.333333333333336</v>
      </c>
      <c r="H245" s="26">
        <v>62.5</v>
      </c>
      <c r="I245" s="38">
        <v>50</v>
      </c>
      <c r="J245" s="26">
        <v>88.52941176470587</v>
      </c>
      <c r="K245" s="38">
        <v>43.749999999999993</v>
      </c>
      <c r="L245" s="26">
        <v>12.8</v>
      </c>
      <c r="M245" s="38">
        <v>80</v>
      </c>
      <c r="N245" s="26">
        <v>7</v>
      </c>
      <c r="O245" s="38">
        <v>100</v>
      </c>
      <c r="P245" s="26"/>
      <c r="Q245" s="38"/>
      <c r="R245" s="26"/>
      <c r="S245" s="38"/>
      <c r="T245" s="26"/>
      <c r="U245" s="38"/>
      <c r="V245" s="26">
        <v>243.11512605042014</v>
      </c>
      <c r="W245" s="38">
        <v>42.86156626863017</v>
      </c>
    </row>
    <row r="246" spans="1:23" s="19" customFormat="1" ht="25.5" customHeight="1" x14ac:dyDescent="0.15">
      <c r="A246" s="61"/>
      <c r="B246" s="145"/>
      <c r="C246" s="58" t="s">
        <v>99</v>
      </c>
      <c r="D246" s="26"/>
      <c r="E246" s="38"/>
      <c r="F246" s="26"/>
      <c r="G246" s="38"/>
      <c r="H246" s="26">
        <v>31.25</v>
      </c>
      <c r="I246" s="38">
        <v>25</v>
      </c>
      <c r="J246" s="26">
        <v>12.647058823529411</v>
      </c>
      <c r="K246" s="38">
        <v>6.2499999999999991</v>
      </c>
      <c r="L246" s="26"/>
      <c r="M246" s="38"/>
      <c r="N246" s="26"/>
      <c r="O246" s="38"/>
      <c r="P246" s="26"/>
      <c r="Q246" s="38"/>
      <c r="R246" s="26"/>
      <c r="S246" s="38"/>
      <c r="T246" s="26"/>
      <c r="U246" s="38"/>
      <c r="V246" s="26">
        <v>43.897058823529413</v>
      </c>
      <c r="W246" s="38">
        <v>7.7391181960946982</v>
      </c>
    </row>
    <row r="247" spans="1:23" s="19" customFormat="1" ht="25.5" customHeight="1" x14ac:dyDescent="0.15">
      <c r="A247" s="61"/>
      <c r="B247" s="145"/>
      <c r="C247" s="58" t="s">
        <v>100</v>
      </c>
      <c r="D247" s="26"/>
      <c r="E247" s="38"/>
      <c r="F247" s="26">
        <v>36.142857142857146</v>
      </c>
      <c r="G247" s="38">
        <v>16.666666666666668</v>
      </c>
      <c r="H247" s="26"/>
      <c r="I247" s="38"/>
      <c r="J247" s="26">
        <v>12.647058823529411</v>
      </c>
      <c r="K247" s="38">
        <v>6.2499999999999991</v>
      </c>
      <c r="L247" s="26"/>
      <c r="M247" s="38"/>
      <c r="N247" s="26"/>
      <c r="O247" s="38"/>
      <c r="P247" s="26"/>
      <c r="Q247" s="38"/>
      <c r="R247" s="26"/>
      <c r="S247" s="38"/>
      <c r="T247" s="26"/>
      <c r="U247" s="38"/>
      <c r="V247" s="26">
        <v>48.789915966386559</v>
      </c>
      <c r="W247" s="38">
        <v>8.6017363477436373</v>
      </c>
    </row>
    <row r="248" spans="1:23" s="19" customFormat="1" ht="25.5" customHeight="1" x14ac:dyDescent="0.15">
      <c r="A248" s="61"/>
      <c r="B248" s="145"/>
      <c r="C248" s="58" t="s">
        <v>101</v>
      </c>
      <c r="D248" s="26"/>
      <c r="E248" s="38"/>
      <c r="F248" s="26"/>
      <c r="G248" s="38"/>
      <c r="H248" s="26">
        <v>31.25</v>
      </c>
      <c r="I248" s="38">
        <v>25</v>
      </c>
      <c r="J248" s="26">
        <v>12.647058823529411</v>
      </c>
      <c r="K248" s="38">
        <v>6.2499999999999991</v>
      </c>
      <c r="L248" s="26"/>
      <c r="M248" s="38"/>
      <c r="N248" s="26"/>
      <c r="O248" s="38"/>
      <c r="P248" s="26"/>
      <c r="Q248" s="38"/>
      <c r="R248" s="26"/>
      <c r="S248" s="38"/>
      <c r="T248" s="26"/>
      <c r="U248" s="38"/>
      <c r="V248" s="26">
        <v>43.897058823529413</v>
      </c>
      <c r="W248" s="38">
        <v>7.7391181960946982</v>
      </c>
    </row>
    <row r="249" spans="1:23" s="19" customFormat="1" ht="25.5" customHeight="1" x14ac:dyDescent="0.15">
      <c r="A249" s="61"/>
      <c r="B249" s="145"/>
      <c r="C249" s="59" t="s">
        <v>102</v>
      </c>
      <c r="D249" s="27"/>
      <c r="E249" s="41"/>
      <c r="F249" s="27">
        <v>36.142857142857146</v>
      </c>
      <c r="G249" s="41">
        <v>16.666666666666668</v>
      </c>
      <c r="H249" s="27"/>
      <c r="I249" s="41"/>
      <c r="J249" s="27">
        <v>12.647058823529411</v>
      </c>
      <c r="K249" s="41">
        <v>6.2499999999999991</v>
      </c>
      <c r="L249" s="27"/>
      <c r="M249" s="41"/>
      <c r="N249" s="27"/>
      <c r="O249" s="41"/>
      <c r="P249" s="27"/>
      <c r="Q249" s="41"/>
      <c r="R249" s="27"/>
      <c r="S249" s="41"/>
      <c r="T249" s="27"/>
      <c r="U249" s="41"/>
      <c r="V249" s="27">
        <v>48.789915966386559</v>
      </c>
      <c r="W249" s="41">
        <v>8.6017363477436373</v>
      </c>
    </row>
    <row r="250" spans="1:23" s="19" customFormat="1" ht="25.5" customHeight="1" x14ac:dyDescent="0.15">
      <c r="A250" s="61"/>
      <c r="B250" s="45"/>
      <c r="C250" s="60" t="s">
        <v>47</v>
      </c>
      <c r="D250" s="28"/>
      <c r="E250" s="44"/>
      <c r="F250" s="28">
        <v>216.85714285714286</v>
      </c>
      <c r="G250" s="44">
        <v>100</v>
      </c>
      <c r="H250" s="28">
        <v>125</v>
      </c>
      <c r="I250" s="44">
        <v>100</v>
      </c>
      <c r="J250" s="28">
        <v>202.35294117647061</v>
      </c>
      <c r="K250" s="44">
        <v>100</v>
      </c>
      <c r="L250" s="28">
        <v>16</v>
      </c>
      <c r="M250" s="44">
        <v>100</v>
      </c>
      <c r="N250" s="28">
        <v>7</v>
      </c>
      <c r="O250" s="44">
        <v>100</v>
      </c>
      <c r="P250" s="28"/>
      <c r="Q250" s="44"/>
      <c r="R250" s="28"/>
      <c r="S250" s="44"/>
      <c r="T250" s="28"/>
      <c r="U250" s="44"/>
      <c r="V250" s="28">
        <v>567.2100840336135</v>
      </c>
      <c r="W250" s="44">
        <v>100</v>
      </c>
    </row>
    <row r="251" spans="1:23" s="19" customFormat="1" ht="25.5" customHeight="1" x14ac:dyDescent="0.15">
      <c r="A251" s="54"/>
      <c r="B251" s="149" t="s">
        <v>1</v>
      </c>
      <c r="C251" s="57" t="s">
        <v>97</v>
      </c>
      <c r="D251" s="25">
        <v>496.42619047619047</v>
      </c>
      <c r="E251" s="35">
        <v>15.15119291691051</v>
      </c>
      <c r="F251" s="25">
        <v>1693.9512087912087</v>
      </c>
      <c r="G251" s="35">
        <v>19.216304397199327</v>
      </c>
      <c r="H251" s="25">
        <v>843.04542437174018</v>
      </c>
      <c r="I251" s="35">
        <v>16.640215518519376</v>
      </c>
      <c r="J251" s="25">
        <v>2448.7055283290078</v>
      </c>
      <c r="K251" s="35">
        <v>20.889381540132984</v>
      </c>
      <c r="L251" s="25">
        <v>320.0295946508827</v>
      </c>
      <c r="M251" s="35">
        <v>21.003908444660421</v>
      </c>
      <c r="N251" s="25">
        <v>86.343658939286144</v>
      </c>
      <c r="O251" s="35">
        <v>15.318343004041843</v>
      </c>
      <c r="P251" s="25">
        <v>18.399999999999999</v>
      </c>
      <c r="Q251" s="35">
        <v>22.186495176848876</v>
      </c>
      <c r="R251" s="25">
        <v>9.6666666666666661</v>
      </c>
      <c r="S251" s="35">
        <v>24.786324786324784</v>
      </c>
      <c r="T251" s="25"/>
      <c r="U251" s="35"/>
      <c r="V251" s="25">
        <v>5916.568272224983</v>
      </c>
      <c r="W251" s="35">
        <v>19.001433016264389</v>
      </c>
    </row>
    <row r="252" spans="1:23" s="19" customFormat="1" ht="25.5" customHeight="1" x14ac:dyDescent="0.15">
      <c r="A252" s="62"/>
      <c r="B252" s="150"/>
      <c r="C252" s="58" t="s">
        <v>98</v>
      </c>
      <c r="D252" s="26">
        <v>443.05238095238099</v>
      </c>
      <c r="E252" s="38">
        <v>13.522195695732554</v>
      </c>
      <c r="F252" s="26">
        <v>2804.3698412698413</v>
      </c>
      <c r="G252" s="38">
        <v>31.812973261858044</v>
      </c>
      <c r="H252" s="26">
        <v>1471.1947842579423</v>
      </c>
      <c r="I252" s="38">
        <v>29.038765376157123</v>
      </c>
      <c r="J252" s="26">
        <v>4669.5498127633036</v>
      </c>
      <c r="K252" s="38">
        <v>39.834927691788664</v>
      </c>
      <c r="L252" s="26">
        <v>668.03488230544588</v>
      </c>
      <c r="M252" s="38">
        <v>43.843893628305679</v>
      </c>
      <c r="N252" s="26">
        <v>334.17210518544357</v>
      </c>
      <c r="O252" s="38">
        <v>59.285916215490133</v>
      </c>
      <c r="P252" s="26">
        <v>45.683333333333337</v>
      </c>
      <c r="Q252" s="38">
        <v>55.084405144694543</v>
      </c>
      <c r="R252" s="26">
        <v>26.166666666666664</v>
      </c>
      <c r="S252" s="38">
        <v>67.09401709401709</v>
      </c>
      <c r="T252" s="26">
        <v>46.4</v>
      </c>
      <c r="U252" s="38">
        <v>96.666666666666657</v>
      </c>
      <c r="V252" s="26">
        <v>10508.623806734357</v>
      </c>
      <c r="W252" s="38">
        <v>33.749109647591879</v>
      </c>
    </row>
    <row r="253" spans="1:23" s="19" customFormat="1" ht="25.5" customHeight="1" x14ac:dyDescent="0.15">
      <c r="A253" s="62"/>
      <c r="B253" s="150"/>
      <c r="C253" s="58" t="s">
        <v>99</v>
      </c>
      <c r="D253" s="26">
        <v>424.98888888888894</v>
      </c>
      <c r="E253" s="38">
        <v>12.970888254147891</v>
      </c>
      <c r="F253" s="26">
        <v>852.88524216524218</v>
      </c>
      <c r="G253" s="38">
        <v>9.6751915546739067</v>
      </c>
      <c r="H253" s="26">
        <v>503.25398293029866</v>
      </c>
      <c r="I253" s="38">
        <v>9.9333375099617651</v>
      </c>
      <c r="J253" s="26">
        <v>1785.0556568178281</v>
      </c>
      <c r="K253" s="38">
        <v>15.227926859415406</v>
      </c>
      <c r="L253" s="26">
        <v>251.48522282682717</v>
      </c>
      <c r="M253" s="38">
        <v>16.505262899832672</v>
      </c>
      <c r="N253" s="26">
        <v>86.959113521349835</v>
      </c>
      <c r="O253" s="38">
        <v>15.42753161739549</v>
      </c>
      <c r="P253" s="26">
        <v>14.183333333333334</v>
      </c>
      <c r="Q253" s="38">
        <v>17.102090032154344</v>
      </c>
      <c r="R253" s="26">
        <v>3.1666666666666665</v>
      </c>
      <c r="S253" s="38">
        <v>8.1196581196581192</v>
      </c>
      <c r="T253" s="26">
        <v>1.6</v>
      </c>
      <c r="U253" s="38">
        <v>3.3333333333333335</v>
      </c>
      <c r="V253" s="26">
        <v>3923.5781071504348</v>
      </c>
      <c r="W253" s="38">
        <v>12.600819116224582</v>
      </c>
    </row>
    <row r="254" spans="1:23" s="19" customFormat="1" ht="25.5" customHeight="1" x14ac:dyDescent="0.15">
      <c r="A254" s="62"/>
      <c r="B254" s="150"/>
      <c r="C254" s="58" t="s">
        <v>100</v>
      </c>
      <c r="D254" s="26">
        <v>1053.9476190476194</v>
      </c>
      <c r="E254" s="38">
        <v>32.167045185894295</v>
      </c>
      <c r="F254" s="26">
        <v>1824.6272039072039</v>
      </c>
      <c r="G254" s="38">
        <v>20.698702288309665</v>
      </c>
      <c r="H254" s="26">
        <v>1406.5053105737315</v>
      </c>
      <c r="I254" s="38">
        <v>27.761910354155134</v>
      </c>
      <c r="J254" s="26">
        <v>2248.4579722171006</v>
      </c>
      <c r="K254" s="38">
        <v>19.181112598152311</v>
      </c>
      <c r="L254" s="26">
        <v>248.67149310732725</v>
      </c>
      <c r="M254" s="38">
        <v>16.320594599137333</v>
      </c>
      <c r="N254" s="26">
        <v>51.036411130649554</v>
      </c>
      <c r="O254" s="38">
        <v>9.054437361107416</v>
      </c>
      <c r="P254" s="26">
        <v>4.666666666666667</v>
      </c>
      <c r="Q254" s="38">
        <v>5.6270096463022519</v>
      </c>
      <c r="R254" s="26"/>
      <c r="S254" s="38"/>
      <c r="T254" s="26"/>
      <c r="U254" s="38"/>
      <c r="V254" s="26">
        <v>6837.9126766503005</v>
      </c>
      <c r="W254" s="38">
        <v>21.960388812951926</v>
      </c>
    </row>
    <row r="255" spans="1:23" s="19" customFormat="1" ht="25.5" customHeight="1" x14ac:dyDescent="0.15">
      <c r="A255" s="62"/>
      <c r="B255" s="150"/>
      <c r="C255" s="58" t="s">
        <v>101</v>
      </c>
      <c r="D255" s="26">
        <v>285.97301587301592</v>
      </c>
      <c r="E255" s="38">
        <v>8.7280494374532545</v>
      </c>
      <c r="F255" s="26">
        <v>813.87282051282057</v>
      </c>
      <c r="G255" s="38">
        <v>9.2326318363926543</v>
      </c>
      <c r="H255" s="26">
        <v>482.81363205310572</v>
      </c>
      <c r="I255" s="38">
        <v>9.5298813805080975</v>
      </c>
      <c r="J255" s="26">
        <v>315.12002297904934</v>
      </c>
      <c r="K255" s="38">
        <v>2.6882213131755499</v>
      </c>
      <c r="L255" s="26">
        <v>26.656687590535974</v>
      </c>
      <c r="M255" s="38">
        <v>1.7495089046383883</v>
      </c>
      <c r="N255" s="26">
        <v>5.1505832449628848</v>
      </c>
      <c r="O255" s="38">
        <v>0.91377180196510954</v>
      </c>
      <c r="P255" s="26"/>
      <c r="Q255" s="38"/>
      <c r="R255" s="26"/>
      <c r="S255" s="38"/>
      <c r="T255" s="26"/>
      <c r="U255" s="38"/>
      <c r="V255" s="26">
        <v>1929.5867622534904</v>
      </c>
      <c r="W255" s="38">
        <v>6.1969898638965564</v>
      </c>
    </row>
    <row r="256" spans="1:23" s="19" customFormat="1" ht="25.5" customHeight="1" x14ac:dyDescent="0.15">
      <c r="A256" s="62"/>
      <c r="B256" s="150"/>
      <c r="C256" s="59" t="s">
        <v>102</v>
      </c>
      <c r="D256" s="27">
        <v>572.09444444444443</v>
      </c>
      <c r="E256" s="41">
        <v>17.460628509861529</v>
      </c>
      <c r="F256" s="27">
        <v>825.47049247049245</v>
      </c>
      <c r="G256" s="41">
        <v>9.3641966615664085</v>
      </c>
      <c r="H256" s="27">
        <v>359.5</v>
      </c>
      <c r="I256" s="41">
        <v>7.0958898606985246</v>
      </c>
      <c r="J256" s="27">
        <v>255.3610104398644</v>
      </c>
      <c r="K256" s="41">
        <v>2.1784299973351016</v>
      </c>
      <c r="L256" s="27">
        <v>8.7889908256880727</v>
      </c>
      <c r="M256" s="41">
        <v>0.57683152342549615</v>
      </c>
      <c r="N256" s="27"/>
      <c r="O256" s="41"/>
      <c r="P256" s="27"/>
      <c r="Q256" s="41"/>
      <c r="R256" s="27"/>
      <c r="S256" s="41"/>
      <c r="T256" s="27"/>
      <c r="U256" s="41"/>
      <c r="V256" s="27">
        <v>2021.2149381804893</v>
      </c>
      <c r="W256" s="41">
        <v>6.4912595430706652</v>
      </c>
    </row>
    <row r="257" spans="1:23" s="19" customFormat="1" ht="25.5" customHeight="1" x14ac:dyDescent="0.15">
      <c r="A257" s="63"/>
      <c r="B257" s="64"/>
      <c r="C257" s="74" t="s">
        <v>47</v>
      </c>
      <c r="D257" s="113">
        <v>3276.482539682539</v>
      </c>
      <c r="E257" s="107">
        <v>100</v>
      </c>
      <c r="F257" s="112">
        <v>8815.1768091168087</v>
      </c>
      <c r="G257" s="107">
        <v>100</v>
      </c>
      <c r="H257" s="112">
        <v>5066.3131341868175</v>
      </c>
      <c r="I257" s="107">
        <v>100</v>
      </c>
      <c r="J257" s="112">
        <v>11722.250003546153</v>
      </c>
      <c r="K257" s="107">
        <v>100</v>
      </c>
      <c r="L257" s="112">
        <v>1523.6668713067072</v>
      </c>
      <c r="M257" s="107">
        <v>100</v>
      </c>
      <c r="N257" s="112">
        <v>563.66187202169203</v>
      </c>
      <c r="O257" s="107">
        <v>100</v>
      </c>
      <c r="P257" s="112">
        <v>82.933333333333323</v>
      </c>
      <c r="Q257" s="107">
        <v>100</v>
      </c>
      <c r="R257" s="112">
        <v>39</v>
      </c>
      <c r="S257" s="107">
        <v>100</v>
      </c>
      <c r="T257" s="112">
        <v>48</v>
      </c>
      <c r="U257" s="107">
        <v>100</v>
      </c>
      <c r="V257" s="112">
        <v>31137.484563194055</v>
      </c>
      <c r="W257" s="107">
        <v>100</v>
      </c>
    </row>
    <row r="258" spans="1:23" s="19" customFormat="1" ht="25.5" customHeight="1" x14ac:dyDescent="0.15">
      <c r="A258" s="158" t="s">
        <v>30</v>
      </c>
      <c r="B258" s="159"/>
      <c r="C258" s="57" t="s">
        <v>97</v>
      </c>
      <c r="D258" s="34">
        <v>3185.9850137317881</v>
      </c>
      <c r="E258" s="35">
        <v>25.340828487834461</v>
      </c>
      <c r="F258" s="25">
        <v>5743.1714606769301</v>
      </c>
      <c r="G258" s="35">
        <v>19.245246274162273</v>
      </c>
      <c r="H258" s="25">
        <v>4210.3123633823661</v>
      </c>
      <c r="I258" s="35">
        <v>20.240869069831884</v>
      </c>
      <c r="J258" s="25">
        <v>10925.518472950218</v>
      </c>
      <c r="K258" s="35">
        <v>25.578888998206587</v>
      </c>
      <c r="L258" s="25">
        <v>1967.6150065986585</v>
      </c>
      <c r="M258" s="35">
        <v>24.243957265565726</v>
      </c>
      <c r="N258" s="25">
        <v>793.44463652794684</v>
      </c>
      <c r="O258" s="35">
        <v>26.625065550486582</v>
      </c>
      <c r="P258" s="25">
        <v>130.93342995169081</v>
      </c>
      <c r="Q258" s="35">
        <v>27.995752588266527</v>
      </c>
      <c r="R258" s="25">
        <v>30.204488493962177</v>
      </c>
      <c r="S258" s="35">
        <v>29.372111366647605</v>
      </c>
      <c r="T258" s="25">
        <v>36.315508021390372</v>
      </c>
      <c r="U258" s="35">
        <v>27.123856692095693</v>
      </c>
      <c r="V258" s="25">
        <v>27023.500380334954</v>
      </c>
      <c r="W258" s="35">
        <v>22.953984861433181</v>
      </c>
    </row>
    <row r="259" spans="1:23" s="19" customFormat="1" ht="25.5" customHeight="1" x14ac:dyDescent="0.15">
      <c r="A259" s="158"/>
      <c r="B259" s="159"/>
      <c r="C259" s="58" t="s">
        <v>98</v>
      </c>
      <c r="D259" s="103">
        <v>1457.3648775443705</v>
      </c>
      <c r="E259" s="104">
        <v>11.59165320830815</v>
      </c>
      <c r="F259" s="103">
        <v>7022.3003606155871</v>
      </c>
      <c r="G259" s="104">
        <v>23.531580203815867</v>
      </c>
      <c r="H259" s="103">
        <v>4814.5903958739109</v>
      </c>
      <c r="I259" s="104">
        <v>23.14590591313419</v>
      </c>
      <c r="J259" s="103">
        <v>13183.446123105092</v>
      </c>
      <c r="K259" s="104">
        <v>30.865162676868657</v>
      </c>
      <c r="L259" s="103">
        <v>2346.4121103732609</v>
      </c>
      <c r="M259" s="104">
        <v>28.911303654688243</v>
      </c>
      <c r="N259" s="103">
        <v>1161.6112555054206</v>
      </c>
      <c r="O259" s="104">
        <v>38.979374739179413</v>
      </c>
      <c r="P259" s="103">
        <v>189.50526570048311</v>
      </c>
      <c r="Q259" s="104">
        <v>40.519388628877245</v>
      </c>
      <c r="R259" s="103">
        <v>54.179858737753477</v>
      </c>
      <c r="S259" s="104">
        <v>52.686766901967033</v>
      </c>
      <c r="T259" s="103">
        <v>76.284135472370764</v>
      </c>
      <c r="U259" s="104">
        <v>56.976208544687189</v>
      </c>
      <c r="V259" s="103">
        <v>30305.694382928246</v>
      </c>
      <c r="W259" s="104">
        <v>25.741907609688173</v>
      </c>
    </row>
    <row r="260" spans="1:23" s="19" customFormat="1" ht="25.5" customHeight="1" x14ac:dyDescent="0.15">
      <c r="A260" s="160"/>
      <c r="B260" s="159"/>
      <c r="C260" s="58" t="s">
        <v>99</v>
      </c>
      <c r="D260" s="26">
        <v>816.8758546624905</v>
      </c>
      <c r="E260" s="38">
        <v>6.4973032954128067</v>
      </c>
      <c r="F260" s="26">
        <v>2959.8505852393459</v>
      </c>
      <c r="G260" s="38">
        <v>9.9183968017804016</v>
      </c>
      <c r="H260" s="26">
        <v>2980.5205217710759</v>
      </c>
      <c r="I260" s="38">
        <v>14.328705434256767</v>
      </c>
      <c r="J260" s="26">
        <v>7376.3747742277692</v>
      </c>
      <c r="K260" s="38">
        <v>17.269612607061397</v>
      </c>
      <c r="L260" s="26">
        <v>1797.9715963231365</v>
      </c>
      <c r="M260" s="38">
        <v>22.153696937548467</v>
      </c>
      <c r="N260" s="26">
        <v>531.54329620322881</v>
      </c>
      <c r="O260" s="38">
        <v>17.836625837263689</v>
      </c>
      <c r="P260" s="26">
        <v>67.790096618357481</v>
      </c>
      <c r="Q260" s="38">
        <v>14.494654066287305</v>
      </c>
      <c r="R260" s="26">
        <v>16.287650945545682</v>
      </c>
      <c r="S260" s="38">
        <v>15.838794872135734</v>
      </c>
      <c r="T260" s="26">
        <v>16.876292335115867</v>
      </c>
      <c r="U260" s="38">
        <v>12.60481154557921</v>
      </c>
      <c r="V260" s="26">
        <v>16564.090668326065</v>
      </c>
      <c r="W260" s="38">
        <v>14.069675693117977</v>
      </c>
    </row>
    <row r="261" spans="1:23" s="19" customFormat="1" ht="25.5" customHeight="1" x14ac:dyDescent="0.15">
      <c r="A261" s="160"/>
      <c r="B261" s="159"/>
      <c r="C261" s="58" t="s">
        <v>100</v>
      </c>
      <c r="D261" s="26">
        <v>3044.2067701371843</v>
      </c>
      <c r="E261" s="38">
        <v>24.213146424437372</v>
      </c>
      <c r="F261" s="26">
        <v>7701.8963527432952</v>
      </c>
      <c r="G261" s="38">
        <v>25.808892020985574</v>
      </c>
      <c r="H261" s="26">
        <v>5538.2792828107195</v>
      </c>
      <c r="I261" s="38">
        <v>26.625004550844938</v>
      </c>
      <c r="J261" s="26">
        <v>8303.3557380442162</v>
      </c>
      <c r="K261" s="38">
        <v>19.439865967175734</v>
      </c>
      <c r="L261" s="26">
        <v>1667.0506132556495</v>
      </c>
      <c r="M261" s="38">
        <v>20.540554779143783</v>
      </c>
      <c r="N261" s="26">
        <v>432.16450622197317</v>
      </c>
      <c r="O261" s="38">
        <v>14.501841435471626</v>
      </c>
      <c r="P261" s="26">
        <v>76.961545893719801</v>
      </c>
      <c r="Q261" s="38">
        <v>16.455662991842946</v>
      </c>
      <c r="R261" s="26">
        <v>1.8285714285714287</v>
      </c>
      <c r="S261" s="38">
        <v>1.7781795461494487</v>
      </c>
      <c r="T261" s="26">
        <v>4.4117647058823533</v>
      </c>
      <c r="U261" s="38">
        <v>3.295123217637896</v>
      </c>
      <c r="V261" s="26">
        <v>26770.155145241206</v>
      </c>
      <c r="W261" s="38">
        <v>22.738791322135441</v>
      </c>
    </row>
    <row r="262" spans="1:23" s="19" customFormat="1" ht="25.5" customHeight="1" x14ac:dyDescent="0.15">
      <c r="A262" s="160"/>
      <c r="B262" s="159"/>
      <c r="C262" s="58" t="s">
        <v>101</v>
      </c>
      <c r="D262" s="26">
        <v>1583.1866771733128</v>
      </c>
      <c r="E262" s="38">
        <v>12.592420202090411</v>
      </c>
      <c r="F262" s="26">
        <v>3341.0918353291845</v>
      </c>
      <c r="G262" s="38">
        <v>11.195928179362438</v>
      </c>
      <c r="H262" s="26">
        <v>1706.1275578965992</v>
      </c>
      <c r="I262" s="38">
        <v>8.2021241027529115</v>
      </c>
      <c r="J262" s="26">
        <v>1181.08097614997</v>
      </c>
      <c r="K262" s="38">
        <v>2.7651538241988578</v>
      </c>
      <c r="L262" s="26">
        <v>200.34186626953263</v>
      </c>
      <c r="M262" s="38">
        <v>2.4685111813303773</v>
      </c>
      <c r="N262" s="26">
        <v>51.240220865041657</v>
      </c>
      <c r="O262" s="38">
        <v>1.7194321778052521</v>
      </c>
      <c r="P262" s="26">
        <v>2.5</v>
      </c>
      <c r="Q262" s="38">
        <v>0.53454172472598926</v>
      </c>
      <c r="R262" s="26">
        <v>0.33333333333333331</v>
      </c>
      <c r="S262" s="38">
        <v>0.32414731310015987</v>
      </c>
      <c r="T262" s="26"/>
      <c r="U262" s="38"/>
      <c r="V262" s="26">
        <v>8065.9024670169738</v>
      </c>
      <c r="W262" s="38">
        <v>6.851244306471644</v>
      </c>
    </row>
    <row r="263" spans="1:23" s="19" customFormat="1" ht="25.5" customHeight="1" x14ac:dyDescent="0.15">
      <c r="A263" s="161"/>
      <c r="B263" s="162"/>
      <c r="C263" s="59" t="s">
        <v>102</v>
      </c>
      <c r="D263" s="27">
        <v>2484.9177120114909</v>
      </c>
      <c r="E263" s="41">
        <v>19.764648381916817</v>
      </c>
      <c r="F263" s="27">
        <v>3073.7157367886261</v>
      </c>
      <c r="G263" s="41">
        <v>10.299956519893435</v>
      </c>
      <c r="H263" s="27">
        <v>1551.2152723963936</v>
      </c>
      <c r="I263" s="41">
        <v>7.4573909291792733</v>
      </c>
      <c r="J263" s="27">
        <v>1743.2536867385286</v>
      </c>
      <c r="K263" s="41">
        <v>4.0813159264887906</v>
      </c>
      <c r="L263" s="27">
        <v>136.50748265428294</v>
      </c>
      <c r="M263" s="41">
        <v>1.6819761817233574</v>
      </c>
      <c r="N263" s="27">
        <v>10.0625</v>
      </c>
      <c r="O263" s="41">
        <v>0.33766025979348174</v>
      </c>
      <c r="P263" s="27"/>
      <c r="Q263" s="41"/>
      <c r="R263" s="27"/>
      <c r="S263" s="41"/>
      <c r="T263" s="27"/>
      <c r="U263" s="41"/>
      <c r="V263" s="27">
        <v>8999.6723905893214</v>
      </c>
      <c r="W263" s="41">
        <v>7.6443962071535649</v>
      </c>
    </row>
    <row r="264" spans="1:23" s="19" customFormat="1" ht="25.5" customHeight="1" x14ac:dyDescent="0.15">
      <c r="A264" s="63"/>
      <c r="B264" s="64"/>
      <c r="C264" s="6"/>
      <c r="D264" s="28">
        <v>12572.536905260635</v>
      </c>
      <c r="E264" s="44">
        <v>100</v>
      </c>
      <c r="F264" s="28">
        <v>29842.026331392972</v>
      </c>
      <c r="G264" s="44">
        <v>100</v>
      </c>
      <c r="H264" s="28">
        <v>20801.045394131073</v>
      </c>
      <c r="I264" s="44">
        <v>100</v>
      </c>
      <c r="J264" s="28">
        <v>42713.029771215784</v>
      </c>
      <c r="K264" s="44">
        <v>100</v>
      </c>
      <c r="L264" s="28">
        <v>8115.8986754745247</v>
      </c>
      <c r="M264" s="44">
        <v>100</v>
      </c>
      <c r="N264" s="28">
        <v>2980.0664153236098</v>
      </c>
      <c r="O264" s="44">
        <v>100</v>
      </c>
      <c r="P264" s="28">
        <v>467.69033816425116</v>
      </c>
      <c r="Q264" s="44">
        <v>100</v>
      </c>
      <c r="R264" s="28">
        <v>102.83390293916612</v>
      </c>
      <c r="S264" s="44">
        <v>100</v>
      </c>
      <c r="T264" s="28">
        <v>133.88770053475938</v>
      </c>
      <c r="U264" s="44">
        <v>100</v>
      </c>
      <c r="V264" s="28">
        <v>117729.01543443679</v>
      </c>
      <c r="W264" s="44">
        <v>100</v>
      </c>
    </row>
    <row r="265" spans="1:23" ht="25.5" customHeight="1" x14ac:dyDescent="0.15">
      <c r="A265" s="4"/>
      <c r="B265" s="3"/>
      <c r="C265" s="4"/>
      <c r="D265" s="20"/>
      <c r="E265" s="13"/>
      <c r="F265" s="20"/>
      <c r="G265" s="13"/>
      <c r="H265" s="20"/>
      <c r="I265" s="13"/>
      <c r="J265" s="20"/>
      <c r="K265" s="13"/>
      <c r="L265" s="20"/>
      <c r="M265" s="13"/>
      <c r="N265" s="52" t="s">
        <v>63</v>
      </c>
      <c r="O265" s="53" t="s">
        <v>108</v>
      </c>
      <c r="P265" s="20"/>
      <c r="Q265" s="13"/>
      <c r="R265" s="13"/>
      <c r="S265" s="13"/>
      <c r="T265" s="51"/>
      <c r="U265" s="20"/>
      <c r="V265" s="13"/>
      <c r="W265" s="20"/>
    </row>
    <row r="266" spans="1:23" ht="25.5" customHeight="1" x14ac:dyDescent="0.15">
      <c r="A266" s="4"/>
      <c r="B266" s="3"/>
      <c r="C266" s="4"/>
      <c r="D266" s="20"/>
      <c r="E266" s="13"/>
      <c r="F266" s="20"/>
      <c r="G266" s="13"/>
      <c r="H266" s="20"/>
      <c r="I266" s="13"/>
      <c r="J266" s="20"/>
      <c r="K266" s="13"/>
      <c r="L266" s="20"/>
      <c r="M266" s="13"/>
      <c r="N266" s="13"/>
      <c r="O266" s="20" t="s">
        <v>109</v>
      </c>
      <c r="P266" s="20"/>
      <c r="Q266" s="13"/>
      <c r="R266" s="13"/>
      <c r="S266" s="13"/>
      <c r="T266" s="51"/>
      <c r="U266" s="20"/>
      <c r="V266" s="13"/>
      <c r="W266" s="20"/>
    </row>
  </sheetData>
  <mergeCells count="58">
    <mergeCell ref="B244:B249"/>
    <mergeCell ref="B251:B256"/>
    <mergeCell ref="A258:B263"/>
    <mergeCell ref="A209:A215"/>
    <mergeCell ref="B209:B214"/>
    <mergeCell ref="B216:B221"/>
    <mergeCell ref="B223:B228"/>
    <mergeCell ref="B230:B235"/>
    <mergeCell ref="B237:B242"/>
    <mergeCell ref="A202:A208"/>
    <mergeCell ref="B202:B207"/>
    <mergeCell ref="B132:B137"/>
    <mergeCell ref="B139:B144"/>
    <mergeCell ref="B146:B151"/>
    <mergeCell ref="B153:B158"/>
    <mergeCell ref="A160:A166"/>
    <mergeCell ref="B160:B165"/>
    <mergeCell ref="B167:B172"/>
    <mergeCell ref="B174:B179"/>
    <mergeCell ref="B181:B186"/>
    <mergeCell ref="B188:B193"/>
    <mergeCell ref="B195:B200"/>
    <mergeCell ref="A125:A131"/>
    <mergeCell ref="B125:B130"/>
    <mergeCell ref="B62:B67"/>
    <mergeCell ref="B69:B74"/>
    <mergeCell ref="A76:A82"/>
    <mergeCell ref="B76:B81"/>
    <mergeCell ref="B83:B88"/>
    <mergeCell ref="B90:B95"/>
    <mergeCell ref="B97:B102"/>
    <mergeCell ref="B104:B109"/>
    <mergeCell ref="A111:A117"/>
    <mergeCell ref="B111:B116"/>
    <mergeCell ref="B118:B123"/>
    <mergeCell ref="A55:A61"/>
    <mergeCell ref="B55:B60"/>
    <mergeCell ref="R5:S5"/>
    <mergeCell ref="T5:U5"/>
    <mergeCell ref="A6:A12"/>
    <mergeCell ref="B6:B11"/>
    <mergeCell ref="A13:A19"/>
    <mergeCell ref="B13:B18"/>
    <mergeCell ref="D4:E5"/>
    <mergeCell ref="F4:U4"/>
    <mergeCell ref="B20:B25"/>
    <mergeCell ref="B27:B32"/>
    <mergeCell ref="B34:B39"/>
    <mergeCell ref="B41:B46"/>
    <mergeCell ref="B48:B53"/>
    <mergeCell ref="V4:W5"/>
    <mergeCell ref="A5:B5"/>
    <mergeCell ref="F5:G5"/>
    <mergeCell ref="H5:I5"/>
    <mergeCell ref="J5:K5"/>
    <mergeCell ref="L5:M5"/>
    <mergeCell ref="N5:O5"/>
    <mergeCell ref="P5:Q5"/>
  </mergeCells>
  <phoneticPr fontId="3"/>
  <pageMargins left="0.59055118110236227" right="0.59055118110236227" top="0.98425196850393704" bottom="0.98425196850393704" header="0.51181102362204722" footer="0.51181102362204722"/>
  <pageSetup paperSize="9" scale="49" orientation="portrait" horizontalDpi="1200" verticalDpi="1200" r:id="rId1"/>
  <headerFooter alignWithMargins="0"/>
  <rowBreaks count="5" manualBreakCount="5">
    <brk id="54" max="22" man="1"/>
    <brk id="110" max="22" man="1"/>
    <brk id="159" max="16383" man="1"/>
    <brk id="208" max="22" man="1"/>
    <brk id="257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V132"/>
  <sheetViews>
    <sheetView view="pageBreakPreview" zoomScale="60" zoomScaleNormal="85" workbookViewId="0"/>
  </sheetViews>
  <sheetFormatPr defaultColWidth="8.875" defaultRowHeight="13.5" x14ac:dyDescent="0.15"/>
  <cols>
    <col min="1" max="1" width="6.5" style="9" customWidth="1"/>
    <col min="2" max="2" width="16.625" style="9" customWidth="1"/>
    <col min="3" max="22" width="7.625" style="9" customWidth="1"/>
    <col min="23" max="16384" width="8.875" style="9"/>
  </cols>
  <sheetData>
    <row r="1" spans="1:22" s="15" customFormat="1" ht="17.25" x14ac:dyDescent="0.15">
      <c r="A1" s="1" t="s">
        <v>110</v>
      </c>
      <c r="B1" s="4"/>
      <c r="C1" s="20"/>
      <c r="D1" s="13"/>
      <c r="E1" s="20"/>
      <c r="F1" s="13"/>
      <c r="G1" s="20"/>
      <c r="H1" s="13"/>
      <c r="I1" s="20"/>
      <c r="J1" s="13"/>
      <c r="K1" s="20"/>
      <c r="L1" s="13"/>
      <c r="M1" s="20"/>
      <c r="N1" s="13"/>
      <c r="O1" s="20"/>
      <c r="P1" s="13"/>
      <c r="Q1" s="20"/>
      <c r="R1" s="13"/>
      <c r="S1" s="20"/>
      <c r="T1" s="13"/>
      <c r="U1" s="13"/>
      <c r="V1" s="13"/>
    </row>
    <row r="2" spans="1:22" s="15" customFormat="1" x14ac:dyDescent="0.15">
      <c r="A2" s="3"/>
      <c r="B2" s="4"/>
      <c r="C2" s="20"/>
      <c r="D2" s="13"/>
      <c r="E2" s="20"/>
      <c r="F2" s="13"/>
      <c r="G2" s="20"/>
      <c r="H2" s="13"/>
      <c r="I2" s="20"/>
      <c r="J2" s="13"/>
      <c r="K2" s="20"/>
      <c r="L2" s="13"/>
      <c r="M2" s="20"/>
      <c r="N2" s="13"/>
      <c r="O2" s="20"/>
      <c r="P2" s="13"/>
      <c r="Q2" s="20"/>
      <c r="R2" s="13"/>
      <c r="S2" s="20"/>
      <c r="T2" s="13"/>
      <c r="U2" s="13"/>
      <c r="V2" s="13"/>
    </row>
    <row r="3" spans="1:22" s="15" customFormat="1" x14ac:dyDescent="0.15">
      <c r="A3" s="3"/>
      <c r="B3" s="4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1" t="s">
        <v>45</v>
      </c>
    </row>
    <row r="4" spans="1:22" s="15" customFormat="1" ht="15.75" customHeight="1" x14ac:dyDescent="0.15">
      <c r="A4" s="22"/>
      <c r="B4" s="5" t="s">
        <v>46</v>
      </c>
      <c r="C4" s="121" t="s">
        <v>111</v>
      </c>
      <c r="D4" s="122"/>
      <c r="E4" s="125" t="s">
        <v>112</v>
      </c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7"/>
      <c r="U4" s="121" t="s">
        <v>113</v>
      </c>
      <c r="V4" s="122"/>
    </row>
    <row r="5" spans="1:22" s="18" customFormat="1" ht="34.5" customHeight="1" x14ac:dyDescent="0.15">
      <c r="A5" s="23" t="s">
        <v>17</v>
      </c>
      <c r="B5" s="24" t="s">
        <v>86</v>
      </c>
      <c r="C5" s="123"/>
      <c r="D5" s="124"/>
      <c r="E5" s="168" t="s">
        <v>18</v>
      </c>
      <c r="F5" s="127"/>
      <c r="G5" s="126" t="s">
        <v>65</v>
      </c>
      <c r="H5" s="127"/>
      <c r="I5" s="126" t="s">
        <v>66</v>
      </c>
      <c r="J5" s="127"/>
      <c r="K5" s="126" t="s">
        <v>114</v>
      </c>
      <c r="L5" s="127"/>
      <c r="M5" s="126" t="s">
        <v>115</v>
      </c>
      <c r="N5" s="127"/>
      <c r="O5" s="126" t="s">
        <v>116</v>
      </c>
      <c r="P5" s="127"/>
      <c r="Q5" s="126" t="s">
        <v>117</v>
      </c>
      <c r="R5" s="127"/>
      <c r="S5" s="128" t="s">
        <v>118</v>
      </c>
      <c r="T5" s="129"/>
      <c r="U5" s="123"/>
      <c r="V5" s="124"/>
    </row>
    <row r="6" spans="1:22" s="19" customFormat="1" ht="23.1" customHeight="1" x14ac:dyDescent="0.15">
      <c r="A6" s="163" t="s">
        <v>119</v>
      </c>
      <c r="B6" s="75" t="s">
        <v>120</v>
      </c>
      <c r="C6" s="25">
        <f>IF('3-5-1'!D258&lt;&gt;"",'3-5-1'!D258,"")</f>
        <v>3185.9850137317881</v>
      </c>
      <c r="D6" s="35"/>
      <c r="E6" s="25">
        <f>IF('3-5-1'!F258&lt;&gt;"",'3-5-1'!F258,"")</f>
        <v>5743.1714606769301</v>
      </c>
      <c r="F6" s="105">
        <f>IF('3-5-1'!G258&lt;&gt;"",'3-5-1'!G258,"")</f>
        <v>19.245246274162273</v>
      </c>
      <c r="G6" s="25">
        <f>IF('3-5-1'!H258&lt;&gt;"",'3-5-1'!H258,"")</f>
        <v>4210.3123633823661</v>
      </c>
      <c r="H6" s="35">
        <f>IF('3-5-1'!I258&lt;&gt;"",'3-5-1'!I258,"")</f>
        <v>20.240869069831884</v>
      </c>
      <c r="I6" s="25">
        <f>IF('3-5-1'!J258&lt;&gt;"",'3-5-1'!J258,"")</f>
        <v>10925.518472950218</v>
      </c>
      <c r="J6" s="35">
        <f>IF('3-5-1'!K258&lt;&gt;"",'3-5-1'!K258,"")</f>
        <v>25.578888998206587</v>
      </c>
      <c r="K6" s="25">
        <f>IF('3-5-1'!L258&lt;&gt;"",'3-5-1'!L258,"")</f>
        <v>1967.6150065986585</v>
      </c>
      <c r="L6" s="35">
        <f>IF('3-5-1'!M258&lt;&gt;"",'3-5-1'!M258,"")</f>
        <v>24.243957265565726</v>
      </c>
      <c r="M6" s="25">
        <f>IF('3-5-1'!N258&lt;&gt;"",'3-5-1'!N258,"")</f>
        <v>793.44463652794684</v>
      </c>
      <c r="N6" s="35">
        <f>IF('3-5-1'!O258&lt;&gt;"",'3-5-1'!O258,"")</f>
        <v>26.625065550486582</v>
      </c>
      <c r="O6" s="25">
        <f>IF('3-5-1'!P258&lt;&gt;"",'3-5-1'!P258,"")</f>
        <v>130.93342995169081</v>
      </c>
      <c r="P6" s="35">
        <f>IF('3-5-1'!Q258&lt;&gt;"",'3-5-1'!Q258,"")</f>
        <v>27.995752588266527</v>
      </c>
      <c r="Q6" s="25">
        <f>IF('3-5-1'!R258&lt;&gt;"",'3-5-1'!R258,"")</f>
        <v>30.204488493962177</v>
      </c>
      <c r="R6" s="35">
        <f>IF('3-5-1'!S258&lt;&gt;"",'3-5-1'!S258,"")</f>
        <v>29.372111366647605</v>
      </c>
      <c r="S6" s="25">
        <f>IF('3-5-1'!T258&lt;&gt;"",'3-5-1'!T258,"")</f>
        <v>36.315508021390372</v>
      </c>
      <c r="T6" s="35">
        <f>IF('3-5-1'!U258&lt;&gt;"",'3-5-1'!U258,"")</f>
        <v>27.123856692095693</v>
      </c>
      <c r="U6" s="25">
        <f>IF('3-5-1'!V258&lt;&gt;"",'3-5-1'!V258,"")</f>
        <v>27023.500380334954</v>
      </c>
      <c r="V6" s="35">
        <f>IF('3-5-1'!W258&lt;&gt;"",'3-5-1'!W258,"")</f>
        <v>22.953984861433181</v>
      </c>
    </row>
    <row r="7" spans="1:22" s="19" customFormat="1" ht="23.1" customHeight="1" x14ac:dyDescent="0.15">
      <c r="A7" s="164"/>
      <c r="B7" s="76" t="s">
        <v>121</v>
      </c>
      <c r="C7" s="26">
        <f>IF('3-5-1'!D259&lt;&gt;"",'3-5-1'!D259,"")</f>
        <v>1457.3648775443705</v>
      </c>
      <c r="D7" s="38">
        <f>IF('3-5-1'!E259&lt;&gt;"",'3-5-1'!E259,"")</f>
        <v>11.59165320830815</v>
      </c>
      <c r="E7" s="26">
        <f>IF('3-5-1'!F259&lt;&gt;"",'3-5-1'!F259,"")</f>
        <v>7022.3003606155871</v>
      </c>
      <c r="F7" s="38">
        <f>IF('3-5-1'!G259&lt;&gt;"",'3-5-1'!G259,"")</f>
        <v>23.531580203815867</v>
      </c>
      <c r="G7" s="26">
        <f>IF('3-5-1'!H259&lt;&gt;"",'3-5-1'!H259,"")</f>
        <v>4814.5903958739109</v>
      </c>
      <c r="H7" s="38">
        <f>IF('3-5-1'!I259&lt;&gt;"",'3-5-1'!I259,"")</f>
        <v>23.14590591313419</v>
      </c>
      <c r="I7" s="26">
        <f>IF('3-5-1'!J259&lt;&gt;"",'3-5-1'!J259,"")</f>
        <v>13183.446123105092</v>
      </c>
      <c r="J7" s="38">
        <f>IF('3-5-1'!K259&lt;&gt;"",'3-5-1'!K259,"")</f>
        <v>30.865162676868657</v>
      </c>
      <c r="K7" s="26">
        <f>IF('3-5-1'!L259&lt;&gt;"",'3-5-1'!L259,"")</f>
        <v>2346.4121103732609</v>
      </c>
      <c r="L7" s="38">
        <f>IF('3-5-1'!M259&lt;&gt;"",'3-5-1'!M259,"")</f>
        <v>28.911303654688243</v>
      </c>
      <c r="M7" s="26">
        <f>IF('3-5-1'!N259&lt;&gt;"",'3-5-1'!N259,"")</f>
        <v>1161.6112555054206</v>
      </c>
      <c r="N7" s="38">
        <f>IF('3-5-1'!O259&lt;&gt;"",'3-5-1'!O259,"")</f>
        <v>38.979374739179413</v>
      </c>
      <c r="O7" s="26">
        <f>IF('3-5-1'!P259&lt;&gt;"",'3-5-1'!P259,"")</f>
        <v>189.50526570048311</v>
      </c>
      <c r="P7" s="38">
        <f>IF('3-5-1'!Q259&lt;&gt;"",'3-5-1'!Q259,"")</f>
        <v>40.519388628877245</v>
      </c>
      <c r="Q7" s="26">
        <f>IF('3-5-1'!R259&lt;&gt;"",'3-5-1'!R259,"")</f>
        <v>54.179858737753477</v>
      </c>
      <c r="R7" s="38">
        <f>IF('3-5-1'!S259&lt;&gt;"",'3-5-1'!S259,"")</f>
        <v>52.686766901967033</v>
      </c>
      <c r="S7" s="26">
        <f>IF('3-5-1'!T259&lt;&gt;"",'3-5-1'!T259,"")</f>
        <v>76.284135472370764</v>
      </c>
      <c r="T7" s="38">
        <f>IF('3-5-1'!U259&lt;&gt;"",'3-5-1'!U259,"")</f>
        <v>56.976208544687189</v>
      </c>
      <c r="U7" s="26">
        <f>IF('3-5-1'!V259&lt;&gt;"",'3-5-1'!V259,"")</f>
        <v>30305.694382928246</v>
      </c>
      <c r="V7" s="38">
        <f>IF('3-5-1'!W259&lt;&gt;"",'3-5-1'!W259,"")</f>
        <v>25.741907609688173</v>
      </c>
    </row>
    <row r="8" spans="1:22" s="19" customFormat="1" ht="23.1" customHeight="1" x14ac:dyDescent="0.15">
      <c r="A8" s="164"/>
      <c r="B8" s="76" t="s">
        <v>122</v>
      </c>
      <c r="C8" s="26">
        <f>IF('3-5-1'!D260&lt;&gt;"",'3-5-1'!D260,"")</f>
        <v>816.8758546624905</v>
      </c>
      <c r="D8" s="38">
        <f>IF('3-5-1'!E260&lt;&gt;"",'3-5-1'!E260,"")</f>
        <v>6.4973032954128067</v>
      </c>
      <c r="E8" s="26">
        <f>IF('3-5-1'!F260&lt;&gt;"",'3-5-1'!F260,"")</f>
        <v>2959.8505852393459</v>
      </c>
      <c r="F8" s="38">
        <f>IF('3-5-1'!G260&lt;&gt;"",'3-5-1'!G260,"")</f>
        <v>9.9183968017804016</v>
      </c>
      <c r="G8" s="26">
        <f>IF('3-5-1'!H260&lt;&gt;"",'3-5-1'!H260,"")</f>
        <v>2980.5205217710759</v>
      </c>
      <c r="H8" s="38">
        <f>IF('3-5-1'!I260&lt;&gt;"",'3-5-1'!I260,"")</f>
        <v>14.328705434256767</v>
      </c>
      <c r="I8" s="26">
        <f>IF('3-5-1'!J260&lt;&gt;"",'3-5-1'!J260,"")</f>
        <v>7376.3747742277692</v>
      </c>
      <c r="J8" s="38">
        <f>IF('3-5-1'!K260&lt;&gt;"",'3-5-1'!K260,"")</f>
        <v>17.269612607061397</v>
      </c>
      <c r="K8" s="26">
        <f>IF('3-5-1'!L260&lt;&gt;"",'3-5-1'!L260,"")</f>
        <v>1797.9715963231365</v>
      </c>
      <c r="L8" s="38">
        <f>IF('3-5-1'!M260&lt;&gt;"",'3-5-1'!M260,"")</f>
        <v>22.153696937548467</v>
      </c>
      <c r="M8" s="26">
        <f>IF('3-5-1'!N260&lt;&gt;"",'3-5-1'!N260,"")</f>
        <v>531.54329620322881</v>
      </c>
      <c r="N8" s="38">
        <f>IF('3-5-1'!O260&lt;&gt;"",'3-5-1'!O260,"")</f>
        <v>17.836625837263689</v>
      </c>
      <c r="O8" s="26">
        <f>IF('3-5-1'!P260&lt;&gt;"",'3-5-1'!P260,"")</f>
        <v>67.790096618357481</v>
      </c>
      <c r="P8" s="38">
        <f>IF('3-5-1'!Q260&lt;&gt;"",'3-5-1'!Q260,"")</f>
        <v>14.494654066287305</v>
      </c>
      <c r="Q8" s="26">
        <f>IF('3-5-1'!R260&lt;&gt;"",'3-5-1'!R260,"")</f>
        <v>16.287650945545682</v>
      </c>
      <c r="R8" s="38">
        <f>IF('3-5-1'!S260&lt;&gt;"",'3-5-1'!S260,"")</f>
        <v>15.838794872135734</v>
      </c>
      <c r="S8" s="26">
        <f>IF('3-5-1'!T260&lt;&gt;"",'3-5-1'!T260,"")</f>
        <v>16.876292335115867</v>
      </c>
      <c r="T8" s="38">
        <f>IF('3-5-1'!U260&lt;&gt;"",'3-5-1'!U260,"")</f>
        <v>12.60481154557921</v>
      </c>
      <c r="U8" s="26">
        <f>IF('3-5-1'!V260&lt;&gt;"",'3-5-1'!V260,"")</f>
        <v>16564.090668326065</v>
      </c>
      <c r="V8" s="38">
        <f>IF('3-5-1'!W260&lt;&gt;"",'3-5-1'!W260,"")</f>
        <v>14.069675693117977</v>
      </c>
    </row>
    <row r="9" spans="1:22" s="19" customFormat="1" ht="23.1" customHeight="1" x14ac:dyDescent="0.15">
      <c r="A9" s="164"/>
      <c r="B9" s="76" t="s">
        <v>123</v>
      </c>
      <c r="C9" s="26">
        <f>IF('3-5-1'!D261&lt;&gt;"",'3-5-1'!D261,"")</f>
        <v>3044.2067701371843</v>
      </c>
      <c r="D9" s="38">
        <f>IF('3-5-1'!E261&lt;&gt;"",'3-5-1'!E261,"")</f>
        <v>24.213146424437372</v>
      </c>
      <c r="E9" s="26">
        <f>IF('3-5-1'!F261&lt;&gt;"",'3-5-1'!F261,"")</f>
        <v>7701.8963527432952</v>
      </c>
      <c r="F9" s="38">
        <f>IF('3-5-1'!G261&lt;&gt;"",'3-5-1'!G261,"")</f>
        <v>25.808892020985574</v>
      </c>
      <c r="G9" s="26">
        <f>IF('3-5-1'!H261&lt;&gt;"",'3-5-1'!H261,"")</f>
        <v>5538.2792828107195</v>
      </c>
      <c r="H9" s="38">
        <f>IF('3-5-1'!I261&lt;&gt;"",'3-5-1'!I261,"")</f>
        <v>26.625004550844938</v>
      </c>
      <c r="I9" s="26">
        <f>IF('3-5-1'!J261&lt;&gt;"",'3-5-1'!J261,"")</f>
        <v>8303.3557380442162</v>
      </c>
      <c r="J9" s="38">
        <f>IF('3-5-1'!K261&lt;&gt;"",'3-5-1'!K261,"")</f>
        <v>19.439865967175734</v>
      </c>
      <c r="K9" s="26">
        <f>IF('3-5-1'!L261&lt;&gt;"",'3-5-1'!L261,"")</f>
        <v>1667.0506132556495</v>
      </c>
      <c r="L9" s="38">
        <f>IF('3-5-1'!M261&lt;&gt;"",'3-5-1'!M261,"")</f>
        <v>20.540554779143783</v>
      </c>
      <c r="M9" s="26">
        <f>IF('3-5-1'!N261&lt;&gt;"",'3-5-1'!N261,"")</f>
        <v>432.16450622197317</v>
      </c>
      <c r="N9" s="38">
        <f>IF('3-5-1'!O261&lt;&gt;"",'3-5-1'!O261,"")</f>
        <v>14.501841435471626</v>
      </c>
      <c r="O9" s="26">
        <f>IF('3-5-1'!P261&lt;&gt;"",'3-5-1'!P261,"")</f>
        <v>76.961545893719801</v>
      </c>
      <c r="P9" s="38">
        <f>IF('3-5-1'!Q261&lt;&gt;"",'3-5-1'!Q261,"")</f>
        <v>16.455662991842946</v>
      </c>
      <c r="Q9" s="26">
        <f>IF('3-5-1'!R261&lt;&gt;"",'3-5-1'!R261,"")</f>
        <v>1.8285714285714287</v>
      </c>
      <c r="R9" s="38">
        <f>IF('3-5-1'!S261&lt;&gt;"",'3-5-1'!S261,"")</f>
        <v>1.7781795461494487</v>
      </c>
      <c r="S9" s="26">
        <f>IF('3-5-1'!T261&lt;&gt;"",'3-5-1'!T261,"")</f>
        <v>4.4117647058823533</v>
      </c>
      <c r="T9" s="38">
        <f>IF('3-5-1'!U261&lt;&gt;"",'3-5-1'!U261,"")</f>
        <v>3.295123217637896</v>
      </c>
      <c r="U9" s="26">
        <f>IF('3-5-1'!V261&lt;&gt;"",'3-5-1'!V261,"")</f>
        <v>26770.155145241206</v>
      </c>
      <c r="V9" s="38">
        <f>IF('3-5-1'!W261&lt;&gt;"",'3-5-1'!W261,"")</f>
        <v>22.738791322135441</v>
      </c>
    </row>
    <row r="10" spans="1:22" s="19" customFormat="1" ht="23.1" customHeight="1" x14ac:dyDescent="0.15">
      <c r="A10" s="164"/>
      <c r="B10" s="76" t="s">
        <v>124</v>
      </c>
      <c r="C10" s="26">
        <f>IF('3-5-1'!D262&lt;&gt;"",'3-5-1'!D262,"")</f>
        <v>1583.1866771733128</v>
      </c>
      <c r="D10" s="38">
        <f>IF('3-5-1'!E262&lt;&gt;"",'3-5-1'!E262,"")</f>
        <v>12.592420202090411</v>
      </c>
      <c r="E10" s="26">
        <f>IF('3-5-1'!F262&lt;&gt;"",'3-5-1'!F262,"")</f>
        <v>3341.0918353291845</v>
      </c>
      <c r="F10" s="38">
        <f>IF('3-5-1'!G262&lt;&gt;"",'3-5-1'!G262,"")</f>
        <v>11.195928179362438</v>
      </c>
      <c r="G10" s="26">
        <f>IF('3-5-1'!H262&lt;&gt;"",'3-5-1'!H262,"")</f>
        <v>1706.1275578965992</v>
      </c>
      <c r="H10" s="38">
        <f>IF('3-5-1'!I262&lt;&gt;"",'3-5-1'!I262,"")</f>
        <v>8.2021241027529115</v>
      </c>
      <c r="I10" s="26">
        <f>IF('3-5-1'!J262&lt;&gt;"",'3-5-1'!J262,"")</f>
        <v>1181.08097614997</v>
      </c>
      <c r="J10" s="38">
        <f>IF('3-5-1'!K262&lt;&gt;"",'3-5-1'!K262,"")</f>
        <v>2.7651538241988578</v>
      </c>
      <c r="K10" s="26">
        <f>IF('3-5-1'!L262&lt;&gt;"",'3-5-1'!L262,"")</f>
        <v>200.34186626953263</v>
      </c>
      <c r="L10" s="38">
        <f>IF('3-5-1'!M262&lt;&gt;"",'3-5-1'!M262,"")</f>
        <v>2.4685111813303773</v>
      </c>
      <c r="M10" s="26">
        <f>IF('3-5-1'!N262&lt;&gt;"",'3-5-1'!N262,"")</f>
        <v>51.240220865041657</v>
      </c>
      <c r="N10" s="38">
        <f>IF('3-5-1'!O262&lt;&gt;"",'3-5-1'!O262,"")</f>
        <v>1.7194321778052521</v>
      </c>
      <c r="O10" s="26">
        <f>IF('3-5-1'!P262&lt;&gt;"",'3-5-1'!P262,"")</f>
        <v>2.5</v>
      </c>
      <c r="P10" s="38">
        <f>IF('3-5-1'!Q262&lt;&gt;"",'3-5-1'!Q262,"")</f>
        <v>0.53454172472598926</v>
      </c>
      <c r="Q10" s="26">
        <f>IF('3-5-1'!R262&lt;&gt;"",'3-5-1'!R262,"")</f>
        <v>0.33333333333333331</v>
      </c>
      <c r="R10" s="38">
        <f>IF('3-5-1'!S262&lt;&gt;"",'3-5-1'!S262,"")</f>
        <v>0.32414731310015987</v>
      </c>
      <c r="S10" s="26" t="str">
        <f>IF('3-5-1'!T262&lt;&gt;"",'3-5-1'!T262,"")</f>
        <v/>
      </c>
      <c r="T10" s="38" t="str">
        <f>IF('3-5-1'!U262&lt;&gt;"",'3-5-1'!U262,"")</f>
        <v/>
      </c>
      <c r="U10" s="26">
        <f>IF('3-5-1'!V262&lt;&gt;"",'3-5-1'!V262,"")</f>
        <v>8065.9024670169738</v>
      </c>
      <c r="V10" s="38">
        <f>IF('3-5-1'!W262&lt;&gt;"",'3-5-1'!W262,"")</f>
        <v>6.851244306471644</v>
      </c>
    </row>
    <row r="11" spans="1:22" s="19" customFormat="1" ht="23.1" customHeight="1" x14ac:dyDescent="0.15">
      <c r="A11" s="164"/>
      <c r="B11" s="77" t="s">
        <v>125</v>
      </c>
      <c r="C11" s="27">
        <f>IF('3-5-1'!D263&lt;&gt;"",'3-5-1'!D263,"")</f>
        <v>2484.9177120114909</v>
      </c>
      <c r="D11" s="41">
        <f>IF('3-5-1'!E263&lt;&gt;"",'3-5-1'!E263,"")</f>
        <v>19.764648381916817</v>
      </c>
      <c r="E11" s="27">
        <f>IF('3-5-1'!F263&lt;&gt;"",'3-5-1'!F263,"")</f>
        <v>3073.7157367886261</v>
      </c>
      <c r="F11" s="106">
        <f>IF('3-5-1'!G263&lt;&gt;"",'3-5-1'!G263,"")</f>
        <v>10.299956519893435</v>
      </c>
      <c r="G11" s="27">
        <f>IF('3-5-1'!H263&lt;&gt;"",'3-5-1'!H263,"")</f>
        <v>1551.2152723963936</v>
      </c>
      <c r="H11" s="41">
        <f>IF('3-5-1'!I263&lt;&gt;"",'3-5-1'!I263,"")</f>
        <v>7.4573909291792733</v>
      </c>
      <c r="I11" s="27">
        <f>IF('3-5-1'!J263&lt;&gt;"",'3-5-1'!J263,"")</f>
        <v>1743.2536867385286</v>
      </c>
      <c r="J11" s="41">
        <f>IF('3-5-1'!K263&lt;&gt;"",'3-5-1'!K263,"")</f>
        <v>4.0813159264887906</v>
      </c>
      <c r="K11" s="27">
        <f>IF('3-5-1'!L263&lt;&gt;"",'3-5-1'!L263,"")</f>
        <v>136.50748265428294</v>
      </c>
      <c r="L11" s="41">
        <f>IF('3-5-1'!M263&lt;&gt;"",'3-5-1'!M263,"")</f>
        <v>1.6819761817233574</v>
      </c>
      <c r="M11" s="27">
        <f>IF('3-5-1'!N263&lt;&gt;"",'3-5-1'!N263,"")</f>
        <v>10.0625</v>
      </c>
      <c r="N11" s="41">
        <f>IF('3-5-1'!O263&lt;&gt;"",'3-5-1'!O263,"")</f>
        <v>0.33766025979348174</v>
      </c>
      <c r="O11" s="27" t="str">
        <f>IF('3-5-1'!P263&lt;&gt;"",'3-5-1'!P263,"")</f>
        <v/>
      </c>
      <c r="P11" s="41" t="str">
        <f>IF('3-5-1'!Q263&lt;&gt;"",'3-5-1'!Q263,"")</f>
        <v/>
      </c>
      <c r="Q11" s="27" t="str">
        <f>IF('3-5-1'!R263&lt;&gt;"",'3-5-1'!R263,"")</f>
        <v/>
      </c>
      <c r="R11" s="41" t="str">
        <f>IF('3-5-1'!S263&lt;&gt;"",'3-5-1'!S263,"")</f>
        <v/>
      </c>
      <c r="S11" s="27" t="str">
        <f>IF('3-5-1'!T263&lt;&gt;"",'3-5-1'!T263,"")</f>
        <v/>
      </c>
      <c r="T11" s="41" t="str">
        <f>IF('3-5-1'!U263&lt;&gt;"",'3-5-1'!U263,"")</f>
        <v/>
      </c>
      <c r="U11" s="27">
        <f>IF('3-5-1'!V263&lt;&gt;"",'3-5-1'!V263,"")</f>
        <v>8999.6723905893214</v>
      </c>
      <c r="V11" s="41">
        <f>IF('3-5-1'!W263&lt;&gt;"",'3-5-1'!W263,"")</f>
        <v>7.6443962071535649</v>
      </c>
    </row>
    <row r="12" spans="1:22" s="19" customFormat="1" ht="23.1" customHeight="1" x14ac:dyDescent="0.15">
      <c r="A12" s="165"/>
      <c r="B12" s="6"/>
      <c r="C12" s="28">
        <f>IF('3-5-1'!D264&lt;&gt;"",'3-5-1'!D264,"")</f>
        <v>12572.536905260635</v>
      </c>
      <c r="D12" s="44">
        <f>IF('3-5-1'!E264&lt;&gt;"",'3-5-1'!E264,"")</f>
        <v>100</v>
      </c>
      <c r="E12" s="28">
        <f>IF('3-5-1'!F264&lt;&gt;"",'3-5-1'!F264,"")</f>
        <v>29842.026331392972</v>
      </c>
      <c r="F12" s="107">
        <f>IF('3-5-1'!G264&lt;&gt;"",'3-5-1'!G264,"")</f>
        <v>100</v>
      </c>
      <c r="G12" s="28">
        <f>IF('3-5-1'!H264&lt;&gt;"",'3-5-1'!H264,"")</f>
        <v>20801.045394131073</v>
      </c>
      <c r="H12" s="44">
        <f>IF('3-5-1'!I264&lt;&gt;"",'3-5-1'!I264,"")</f>
        <v>100</v>
      </c>
      <c r="I12" s="28">
        <f>IF('3-5-1'!J264&lt;&gt;"",'3-5-1'!J264,"")</f>
        <v>42713.029771215784</v>
      </c>
      <c r="J12" s="44">
        <f>IF('3-5-1'!K264&lt;&gt;"",'3-5-1'!K264,"")</f>
        <v>100</v>
      </c>
      <c r="K12" s="28">
        <f>IF('3-5-1'!L264&lt;&gt;"",'3-5-1'!L264,"")</f>
        <v>8115.8986754745247</v>
      </c>
      <c r="L12" s="44">
        <f>IF('3-5-1'!M264&lt;&gt;"",'3-5-1'!M264,"")</f>
        <v>100</v>
      </c>
      <c r="M12" s="28">
        <f>IF('3-5-1'!N264&lt;&gt;"",'3-5-1'!N264,"")</f>
        <v>2980.0664153236098</v>
      </c>
      <c r="N12" s="44">
        <f>IF('3-5-1'!O264&lt;&gt;"",'3-5-1'!O264,"")</f>
        <v>100</v>
      </c>
      <c r="O12" s="28">
        <f>IF('3-5-1'!P264&lt;&gt;"",'3-5-1'!P264,"")</f>
        <v>467.69033816425116</v>
      </c>
      <c r="P12" s="44">
        <f>IF('3-5-1'!Q264&lt;&gt;"",'3-5-1'!Q264,"")</f>
        <v>100</v>
      </c>
      <c r="Q12" s="28">
        <f>IF('3-5-1'!R264&lt;&gt;"",'3-5-1'!R264,"")</f>
        <v>102.83390293916612</v>
      </c>
      <c r="R12" s="44">
        <f>IF('3-5-1'!S264&lt;&gt;"",'3-5-1'!S264,"")</f>
        <v>100</v>
      </c>
      <c r="S12" s="28">
        <f>IF('3-5-1'!T264&lt;&gt;"",'3-5-1'!T264,"")</f>
        <v>133.88770053475938</v>
      </c>
      <c r="T12" s="44">
        <f>IF('3-5-1'!U264&lt;&gt;"",'3-5-1'!U264,"")</f>
        <v>100</v>
      </c>
      <c r="U12" s="28">
        <f>IF('3-5-1'!V264&lt;&gt;"",'3-5-1'!V264,"")</f>
        <v>117729.01543443679</v>
      </c>
      <c r="V12" s="44">
        <f>IF('3-5-1'!W264&lt;&gt;"",'3-5-1'!W264,"")</f>
        <v>100</v>
      </c>
    </row>
    <row r="13" spans="1:22" s="19" customFormat="1" ht="23.1" customHeight="1" x14ac:dyDescent="0.15">
      <c r="A13" s="163" t="s">
        <v>20</v>
      </c>
      <c r="B13" s="75" t="s">
        <v>120</v>
      </c>
      <c r="C13" s="25"/>
      <c r="D13" s="108" t="str">
        <f t="shared" ref="D13:D18" si="0">IF(AND(ISNUMBER(D6),ISNUMBER(D20)),D6-D20,"")</f>
        <v/>
      </c>
      <c r="E13" s="25"/>
      <c r="F13" s="108">
        <f t="shared" ref="F13:F18" si="1">IF(AND(ISNUMBER(F6),ISNUMBER(F20)),F6-F20,"")</f>
        <v>-0.83404526681754021</v>
      </c>
      <c r="G13" s="25"/>
      <c r="H13" s="108">
        <f t="shared" ref="H13:H18" si="2">IF(AND(ISNUMBER(H6),ISNUMBER(H20)),H6-H20,"")</f>
        <v>-0.37613890233578928</v>
      </c>
      <c r="I13" s="25"/>
      <c r="J13" s="108">
        <f t="shared" ref="J13:J18" si="3">IF(AND(ISNUMBER(J6),ISNUMBER(J20)),J6-J20,"")</f>
        <v>1.7674974098244611</v>
      </c>
      <c r="K13" s="25"/>
      <c r="L13" s="108">
        <f t="shared" ref="L13:L18" si="4">IF(AND(ISNUMBER(L6),ISNUMBER(L20)),L6-L20,"")</f>
        <v>0.50981610063795557</v>
      </c>
      <c r="M13" s="25"/>
      <c r="N13" s="108">
        <f t="shared" ref="N13:N18" si="5">IF(AND(ISNUMBER(N6),ISNUMBER(N20)),N6-N20,"")</f>
        <v>-1.3974417934374692</v>
      </c>
      <c r="O13" s="25"/>
      <c r="P13" s="108">
        <f t="shared" ref="P13:P18" si="6">IF(AND(ISNUMBER(P6),ISNUMBER(P20)),P6-P20,"")</f>
        <v>1.8917696780810189</v>
      </c>
      <c r="Q13" s="25"/>
      <c r="R13" s="108">
        <f t="shared" ref="R13:R18" si="7">IF(AND(ISNUMBER(R6),ISNUMBER(R20)),R6-R20,"")</f>
        <v>-0.89392065412261701</v>
      </c>
      <c r="S13" s="25"/>
      <c r="T13" s="108">
        <f t="shared" ref="T13:T18" si="8">IF(AND(ISNUMBER(T6),ISNUMBER(T20)),T6-T20,"")</f>
        <v>-9.8125494555639108</v>
      </c>
      <c r="U13" s="25"/>
      <c r="V13" s="108">
        <f t="shared" ref="V13:V18" si="9">IF(AND(ISNUMBER(V6),ISNUMBER(V20)),V6-V20,"")</f>
        <v>1.2142788344051283</v>
      </c>
    </row>
    <row r="14" spans="1:22" s="19" customFormat="1" ht="23.1" customHeight="1" x14ac:dyDescent="0.15">
      <c r="A14" s="164"/>
      <c r="B14" s="76" t="s">
        <v>121</v>
      </c>
      <c r="C14" s="26"/>
      <c r="D14" s="109">
        <f t="shared" si="0"/>
        <v>-1.021064060565763</v>
      </c>
      <c r="E14" s="26"/>
      <c r="F14" s="109">
        <f t="shared" si="1"/>
        <v>-1.0568725699146526</v>
      </c>
      <c r="G14" s="26"/>
      <c r="H14" s="109">
        <f t="shared" si="2"/>
        <v>-0.43760346897582991</v>
      </c>
      <c r="I14" s="26"/>
      <c r="J14" s="109">
        <f t="shared" si="3"/>
        <v>2.8170052059918369</v>
      </c>
      <c r="K14" s="26"/>
      <c r="L14" s="109">
        <f t="shared" si="4"/>
        <v>-2.5011275160632955</v>
      </c>
      <c r="M14" s="26"/>
      <c r="N14" s="109">
        <f t="shared" si="5"/>
        <v>4.1242422087522144</v>
      </c>
      <c r="O14" s="26"/>
      <c r="P14" s="109">
        <f t="shared" si="6"/>
        <v>-0.90341908886538391</v>
      </c>
      <c r="Q14" s="26"/>
      <c r="R14" s="109">
        <f t="shared" si="7"/>
        <v>7.4014358764369632</v>
      </c>
      <c r="S14" s="26"/>
      <c r="T14" s="109">
        <f t="shared" si="8"/>
        <v>7.2123968738824757</v>
      </c>
      <c r="U14" s="26"/>
      <c r="V14" s="109">
        <f t="shared" si="9"/>
        <v>0.92908434968012443</v>
      </c>
    </row>
    <row r="15" spans="1:22" s="30" customFormat="1" ht="23.1" customHeight="1" x14ac:dyDescent="0.15">
      <c r="A15" s="164"/>
      <c r="B15" s="76" t="s">
        <v>122</v>
      </c>
      <c r="C15" s="26"/>
      <c r="D15" s="109">
        <f t="shared" si="0"/>
        <v>-1.1973413996870441</v>
      </c>
      <c r="E15" s="26"/>
      <c r="F15" s="109">
        <f t="shared" si="1"/>
        <v>1.1817047621506376</v>
      </c>
      <c r="G15" s="26"/>
      <c r="H15" s="109">
        <f t="shared" si="2"/>
        <v>4.19809583657009</v>
      </c>
      <c r="I15" s="26"/>
      <c r="J15" s="109">
        <f t="shared" si="3"/>
        <v>1.3432850245507009</v>
      </c>
      <c r="K15" s="26"/>
      <c r="L15" s="109">
        <f t="shared" si="4"/>
        <v>2.4733752273817196</v>
      </c>
      <c r="M15" s="26"/>
      <c r="N15" s="109">
        <f t="shared" si="5"/>
        <v>-0.23122794101356803</v>
      </c>
      <c r="O15" s="26"/>
      <c r="P15" s="109">
        <f t="shared" si="6"/>
        <v>-1.2187264892161043</v>
      </c>
      <c r="Q15" s="26"/>
      <c r="R15" s="109">
        <f t="shared" si="7"/>
        <v>3.0533340326723</v>
      </c>
      <c r="S15" s="26"/>
      <c r="T15" s="109">
        <f t="shared" si="8"/>
        <v>2.4555678173800963</v>
      </c>
      <c r="U15" s="26"/>
      <c r="V15" s="109">
        <f t="shared" si="9"/>
        <v>1.700117851544233</v>
      </c>
    </row>
    <row r="16" spans="1:22" s="19" customFormat="1" ht="23.1" customHeight="1" x14ac:dyDescent="0.15">
      <c r="A16" s="164"/>
      <c r="B16" s="76" t="s">
        <v>123</v>
      </c>
      <c r="C16" s="26"/>
      <c r="D16" s="109">
        <f t="shared" si="0"/>
        <v>0.64880328855248237</v>
      </c>
      <c r="E16" s="26"/>
      <c r="F16" s="109">
        <f t="shared" si="1"/>
        <v>2.1862827312952717</v>
      </c>
      <c r="G16" s="26"/>
      <c r="H16" s="109">
        <f t="shared" si="2"/>
        <v>0.63401505764355548</v>
      </c>
      <c r="I16" s="26"/>
      <c r="J16" s="109">
        <f t="shared" si="3"/>
        <v>-3.6573508391124996</v>
      </c>
      <c r="K16" s="26"/>
      <c r="L16" s="109">
        <f t="shared" si="4"/>
        <v>-0.17932227375562704</v>
      </c>
      <c r="M16" s="26"/>
      <c r="N16" s="109">
        <f t="shared" si="5"/>
        <v>-2.5200330180421027</v>
      </c>
      <c r="O16" s="26"/>
      <c r="P16" s="109">
        <f t="shared" si="6"/>
        <v>0.74036666693151965</v>
      </c>
      <c r="Q16" s="26"/>
      <c r="R16" s="109">
        <f t="shared" si="7"/>
        <v>-8.6803232664857735</v>
      </c>
      <c r="S16" s="26"/>
      <c r="T16" s="109">
        <f t="shared" si="8"/>
        <v>0.1445847643013134</v>
      </c>
      <c r="U16" s="26"/>
      <c r="V16" s="109">
        <f t="shared" si="9"/>
        <v>-0.6360607461083454</v>
      </c>
    </row>
    <row r="17" spans="1:22" s="19" customFormat="1" ht="23.1" customHeight="1" x14ac:dyDescent="0.15">
      <c r="A17" s="164"/>
      <c r="B17" s="76" t="s">
        <v>124</v>
      </c>
      <c r="C17" s="26"/>
      <c r="D17" s="109">
        <f t="shared" si="0"/>
        <v>-1.2670918056883078</v>
      </c>
      <c r="E17" s="26"/>
      <c r="F17" s="109">
        <f t="shared" si="1"/>
        <v>-0.35937035086283231</v>
      </c>
      <c r="G17" s="26"/>
      <c r="H17" s="109">
        <f t="shared" si="2"/>
        <v>-3.4594370004862931</v>
      </c>
      <c r="I17" s="26"/>
      <c r="J17" s="109">
        <f t="shared" si="3"/>
        <v>-2.6750144218741334</v>
      </c>
      <c r="K17" s="26"/>
      <c r="L17" s="109">
        <f t="shared" si="4"/>
        <v>-0.25412018236563449</v>
      </c>
      <c r="M17" s="26"/>
      <c r="N17" s="109">
        <f t="shared" si="5"/>
        <v>7.1654421493847487E-2</v>
      </c>
      <c r="O17" s="26"/>
      <c r="P17" s="109">
        <f t="shared" si="6"/>
        <v>-0.26336503973425607</v>
      </c>
      <c r="Q17" s="26"/>
      <c r="R17" s="109">
        <f t="shared" si="7"/>
        <v>-0.8805259885008786</v>
      </c>
      <c r="S17" s="26"/>
      <c r="T17" s="109" t="str">
        <f t="shared" si="8"/>
        <v/>
      </c>
      <c r="U17" s="26"/>
      <c r="V17" s="109">
        <f t="shared" si="9"/>
        <v>-1.9482525723779691</v>
      </c>
    </row>
    <row r="18" spans="1:22" s="19" customFormat="1" ht="23.1" customHeight="1" x14ac:dyDescent="0.15">
      <c r="A18" s="164"/>
      <c r="B18" s="77" t="s">
        <v>125</v>
      </c>
      <c r="C18" s="27"/>
      <c r="D18" s="110">
        <f t="shared" si="0"/>
        <v>-4.2198699420285521</v>
      </c>
      <c r="E18" s="27"/>
      <c r="F18" s="110">
        <f t="shared" si="1"/>
        <v>-1.1176993058509623</v>
      </c>
      <c r="G18" s="27"/>
      <c r="H18" s="110">
        <f t="shared" si="2"/>
        <v>-0.55893152241577315</v>
      </c>
      <c r="I18" s="27"/>
      <c r="J18" s="110">
        <f t="shared" si="3"/>
        <v>0.40457762061966074</v>
      </c>
      <c r="K18" s="27"/>
      <c r="L18" s="110">
        <f t="shared" si="4"/>
        <v>-4.8621355835138491E-2</v>
      </c>
      <c r="M18" s="27"/>
      <c r="N18" s="110">
        <f t="shared" si="5"/>
        <v>-4.719387775287448E-2</v>
      </c>
      <c r="O18" s="27"/>
      <c r="P18" s="110" t="str">
        <f t="shared" si="6"/>
        <v/>
      </c>
      <c r="Q18" s="27"/>
      <c r="R18" s="110" t="str">
        <f t="shared" si="7"/>
        <v/>
      </c>
      <c r="S18" s="27"/>
      <c r="T18" s="110" t="str">
        <f t="shared" si="8"/>
        <v/>
      </c>
      <c r="U18" s="27"/>
      <c r="V18" s="110">
        <f t="shared" si="9"/>
        <v>-1.2591677171432094</v>
      </c>
    </row>
    <row r="19" spans="1:22" s="19" customFormat="1" ht="23.1" customHeight="1" x14ac:dyDescent="0.15">
      <c r="A19" s="165"/>
      <c r="B19" s="6"/>
      <c r="C19" s="29" t="s">
        <v>126</v>
      </c>
      <c r="D19" s="111" t="s">
        <v>127</v>
      </c>
      <c r="E19" s="29" t="s">
        <v>81</v>
      </c>
      <c r="F19" s="111" t="s">
        <v>128</v>
      </c>
      <c r="G19" s="29" t="s">
        <v>129</v>
      </c>
      <c r="H19" s="111" t="s">
        <v>21</v>
      </c>
      <c r="I19" s="29" t="s">
        <v>21</v>
      </c>
      <c r="J19" s="111" t="s">
        <v>126</v>
      </c>
      <c r="K19" s="29" t="s">
        <v>67</v>
      </c>
      <c r="L19" s="111" t="s">
        <v>126</v>
      </c>
      <c r="M19" s="29" t="s">
        <v>67</v>
      </c>
      <c r="N19" s="111" t="s">
        <v>21</v>
      </c>
      <c r="O19" s="29" t="s">
        <v>21</v>
      </c>
      <c r="P19" s="111" t="s">
        <v>21</v>
      </c>
      <c r="Q19" s="29" t="s">
        <v>126</v>
      </c>
      <c r="R19" s="111" t="s">
        <v>129</v>
      </c>
      <c r="S19" s="29" t="s">
        <v>21</v>
      </c>
      <c r="T19" s="111" t="s">
        <v>21</v>
      </c>
      <c r="U19" s="29" t="s">
        <v>126</v>
      </c>
      <c r="V19" s="111" t="s">
        <v>67</v>
      </c>
    </row>
    <row r="20" spans="1:22" s="19" customFormat="1" ht="23.1" customHeight="1" x14ac:dyDescent="0.15">
      <c r="A20" s="163" t="s">
        <v>130</v>
      </c>
      <c r="B20" s="75" t="s">
        <v>120</v>
      </c>
      <c r="C20" s="25">
        <v>3713.5547121749305</v>
      </c>
      <c r="D20" s="35"/>
      <c r="E20" s="25">
        <v>7583.9236279575762</v>
      </c>
      <c r="F20" s="105">
        <v>20.079291540979813</v>
      </c>
      <c r="G20" s="25">
        <v>4291.3239640086385</v>
      </c>
      <c r="H20" s="35">
        <v>20.617007972167674</v>
      </c>
      <c r="I20" s="25">
        <v>12965.479634765705</v>
      </c>
      <c r="J20" s="35">
        <v>23.811391588382126</v>
      </c>
      <c r="K20" s="25">
        <v>2133.1898092688416</v>
      </c>
      <c r="L20" s="35">
        <v>23.73414116492777</v>
      </c>
      <c r="M20" s="25">
        <v>889.25864759731962</v>
      </c>
      <c r="N20" s="35">
        <v>28.022507343924051</v>
      </c>
      <c r="O20" s="25">
        <v>127.013429816371</v>
      </c>
      <c r="P20" s="35">
        <v>26.103982910185508</v>
      </c>
      <c r="Q20" s="25">
        <v>33.498467432950186</v>
      </c>
      <c r="R20" s="35">
        <v>30.266032020770222</v>
      </c>
      <c r="S20" s="25">
        <v>61.421276595744693</v>
      </c>
      <c r="T20" s="35">
        <v>36.936406147659604</v>
      </c>
      <c r="U20" s="25">
        <v>31798.663569618082</v>
      </c>
      <c r="V20" s="35">
        <v>21.739706027028053</v>
      </c>
    </row>
    <row r="21" spans="1:22" s="19" customFormat="1" ht="23.1" customHeight="1" x14ac:dyDescent="0.15">
      <c r="A21" s="164"/>
      <c r="B21" s="76" t="s">
        <v>121</v>
      </c>
      <c r="C21" s="26">
        <v>2561.6570725005172</v>
      </c>
      <c r="D21" s="38">
        <v>12.612717268873913</v>
      </c>
      <c r="E21" s="26">
        <v>9287.0282591909781</v>
      </c>
      <c r="F21" s="38">
        <v>24.58845277373052</v>
      </c>
      <c r="G21" s="26">
        <v>4908.7859452493894</v>
      </c>
      <c r="H21" s="38">
        <v>23.583509382110019</v>
      </c>
      <c r="I21" s="26">
        <v>15272.430136287716</v>
      </c>
      <c r="J21" s="38">
        <v>28.04815747087682</v>
      </c>
      <c r="K21" s="26">
        <v>2823.303257200881</v>
      </c>
      <c r="L21" s="38">
        <v>31.412431170751539</v>
      </c>
      <c r="M21" s="26">
        <v>1106.0833220748013</v>
      </c>
      <c r="N21" s="38">
        <v>34.855132530427198</v>
      </c>
      <c r="O21" s="26">
        <v>201.54981325863676</v>
      </c>
      <c r="P21" s="38">
        <v>41.422807717742629</v>
      </c>
      <c r="Q21" s="26">
        <v>50.121839080459772</v>
      </c>
      <c r="R21" s="38">
        <v>45.28533102553007</v>
      </c>
      <c r="S21" s="26">
        <v>82.751874366767993</v>
      </c>
      <c r="T21" s="38">
        <v>49.763811670804714</v>
      </c>
      <c r="U21" s="26">
        <v>36293.711519210141</v>
      </c>
      <c r="V21" s="38">
        <v>24.812823260008049</v>
      </c>
    </row>
    <row r="22" spans="1:22" s="19" customFormat="1" ht="23.1" customHeight="1" x14ac:dyDescent="0.15">
      <c r="A22" s="164"/>
      <c r="B22" s="76" t="s">
        <v>122</v>
      </c>
      <c r="C22" s="26">
        <v>1562.7909976405074</v>
      </c>
      <c r="D22" s="38">
        <v>7.6946446950998508</v>
      </c>
      <c r="E22" s="26">
        <v>3299.8377982764132</v>
      </c>
      <c r="F22" s="38">
        <v>8.736692039629764</v>
      </c>
      <c r="G22" s="26">
        <v>2108.6341818006254</v>
      </c>
      <c r="H22" s="38">
        <v>10.130609597686677</v>
      </c>
      <c r="I22" s="26">
        <v>8672.0036987842414</v>
      </c>
      <c r="J22" s="38">
        <v>15.926327582510696</v>
      </c>
      <c r="K22" s="26">
        <v>1768.8384603230199</v>
      </c>
      <c r="L22" s="38">
        <v>19.680321710166748</v>
      </c>
      <c r="M22" s="26">
        <v>573.36037131383478</v>
      </c>
      <c r="N22" s="38">
        <v>18.067853778277257</v>
      </c>
      <c r="O22" s="26">
        <v>76.456162464985994</v>
      </c>
      <c r="P22" s="38">
        <v>15.713380555503409</v>
      </c>
      <c r="Q22" s="26">
        <v>14.15095785440613</v>
      </c>
      <c r="R22" s="38">
        <v>12.785460839463434</v>
      </c>
      <c r="S22" s="26">
        <v>16.87710233029382</v>
      </c>
      <c r="T22" s="38">
        <v>10.149243728199114</v>
      </c>
      <c r="U22" s="26">
        <v>18092.949730788332</v>
      </c>
      <c r="V22" s="38">
        <v>12.369557841573744</v>
      </c>
    </row>
    <row r="23" spans="1:22" s="19" customFormat="1" ht="23.1" customHeight="1" x14ac:dyDescent="0.15">
      <c r="A23" s="164"/>
      <c r="B23" s="76" t="s">
        <v>123</v>
      </c>
      <c r="C23" s="26">
        <v>4785.9446117797524</v>
      </c>
      <c r="D23" s="38">
        <v>23.56434313588489</v>
      </c>
      <c r="E23" s="26">
        <v>8922.2303675635703</v>
      </c>
      <c r="F23" s="38">
        <v>23.622609289690303</v>
      </c>
      <c r="G23" s="26">
        <v>5409.890523932555</v>
      </c>
      <c r="H23" s="38">
        <v>25.990989493201383</v>
      </c>
      <c r="I23" s="26">
        <v>12576.606159709359</v>
      </c>
      <c r="J23" s="38">
        <v>23.097216806288234</v>
      </c>
      <c r="K23" s="26">
        <v>1862.2721703476834</v>
      </c>
      <c r="L23" s="38">
        <v>20.71987705289941</v>
      </c>
      <c r="M23" s="26">
        <v>540.16754711940553</v>
      </c>
      <c r="N23" s="38">
        <v>17.021874453513728</v>
      </c>
      <c r="O23" s="26">
        <v>76.465483971366325</v>
      </c>
      <c r="P23" s="38">
        <v>15.715296324911426</v>
      </c>
      <c r="Q23" s="26">
        <v>11.575478927203065</v>
      </c>
      <c r="R23" s="38">
        <v>10.458502812635222</v>
      </c>
      <c r="S23" s="26">
        <v>5.2390070921985812</v>
      </c>
      <c r="T23" s="38">
        <v>3.1505384533365826</v>
      </c>
      <c r="U23" s="26">
        <v>34190.391350443097</v>
      </c>
      <c r="V23" s="38">
        <v>23.374852068243786</v>
      </c>
    </row>
    <row r="24" spans="1:22" s="19" customFormat="1" ht="23.1" customHeight="1" x14ac:dyDescent="0.15">
      <c r="A24" s="164"/>
      <c r="B24" s="76" t="s">
        <v>124</v>
      </c>
      <c r="C24" s="26">
        <v>2814.8824871979391</v>
      </c>
      <c r="D24" s="38">
        <v>13.859512007778719</v>
      </c>
      <c r="E24" s="26">
        <v>4364.4219903190151</v>
      </c>
      <c r="F24" s="38">
        <v>11.55529853022527</v>
      </c>
      <c r="G24" s="26">
        <v>2427.293848246004</v>
      </c>
      <c r="H24" s="38">
        <v>11.661561103239205</v>
      </c>
      <c r="I24" s="26">
        <v>2962.2120295805407</v>
      </c>
      <c r="J24" s="38">
        <v>5.4401682460729912</v>
      </c>
      <c r="K24" s="26">
        <v>244.70611508852278</v>
      </c>
      <c r="L24" s="38">
        <v>2.7226313636960118</v>
      </c>
      <c r="M24" s="26">
        <v>52.290132397311602</v>
      </c>
      <c r="N24" s="38">
        <v>1.6477777563114047</v>
      </c>
      <c r="O24" s="26">
        <v>3.8823529411764706</v>
      </c>
      <c r="P24" s="38">
        <v>0.79790676446024533</v>
      </c>
      <c r="Q24" s="26">
        <v>1.3333333333333333</v>
      </c>
      <c r="R24" s="38">
        <v>1.2046733016010385</v>
      </c>
      <c r="S24" s="26" t="s">
        <v>69</v>
      </c>
      <c r="T24" s="38" t="s">
        <v>69</v>
      </c>
      <c r="U24" s="26">
        <v>12871.022289103843</v>
      </c>
      <c r="V24" s="38">
        <v>8.7994968788496131</v>
      </c>
    </row>
    <row r="25" spans="1:22" s="19" customFormat="1" ht="23.1" customHeight="1" x14ac:dyDescent="0.15">
      <c r="A25" s="164"/>
      <c r="B25" s="77" t="s">
        <v>125</v>
      </c>
      <c r="C25" s="27">
        <v>4871.2826653679831</v>
      </c>
      <c r="D25" s="41">
        <v>23.98451832394537</v>
      </c>
      <c r="E25" s="27">
        <v>4312.4345107509216</v>
      </c>
      <c r="F25" s="106">
        <v>11.417655825744397</v>
      </c>
      <c r="G25" s="27">
        <v>1668.5562078741059</v>
      </c>
      <c r="H25" s="41">
        <v>8.0163224515950464</v>
      </c>
      <c r="I25" s="27">
        <v>2002.0113251326429</v>
      </c>
      <c r="J25" s="41">
        <v>3.6767383058691299</v>
      </c>
      <c r="K25" s="27">
        <v>155.54356930010994</v>
      </c>
      <c r="L25" s="41">
        <v>1.7305975375584959</v>
      </c>
      <c r="M25" s="27">
        <v>12.212856818143015</v>
      </c>
      <c r="N25" s="41">
        <v>0.38485413754635622</v>
      </c>
      <c r="O25" s="27">
        <v>1.2</v>
      </c>
      <c r="P25" s="41">
        <v>0.24662572719680309</v>
      </c>
      <c r="Q25" s="27" t="s">
        <v>69</v>
      </c>
      <c r="R25" s="41" t="s">
        <v>69</v>
      </c>
      <c r="S25" s="27" t="s">
        <v>69</v>
      </c>
      <c r="T25" s="41" t="s">
        <v>69</v>
      </c>
      <c r="U25" s="27">
        <v>13023.241135243909</v>
      </c>
      <c r="V25" s="41">
        <v>8.9035639242967743</v>
      </c>
    </row>
    <row r="26" spans="1:22" s="19" customFormat="1" ht="23.1" customHeight="1" x14ac:dyDescent="0.15">
      <c r="A26" s="165"/>
      <c r="B26" s="6"/>
      <c r="C26" s="28">
        <v>20310.112546661618</v>
      </c>
      <c r="D26" s="44">
        <v>100</v>
      </c>
      <c r="E26" s="28">
        <v>37769.87655405845</v>
      </c>
      <c r="F26" s="107">
        <v>100</v>
      </c>
      <c r="G26" s="28">
        <v>20814.484671111317</v>
      </c>
      <c r="H26" s="44">
        <v>100</v>
      </c>
      <c r="I26" s="28">
        <v>54450.742984260207</v>
      </c>
      <c r="J26" s="44">
        <v>100</v>
      </c>
      <c r="K26" s="28">
        <v>8987.8533815290612</v>
      </c>
      <c r="L26" s="44">
        <v>100</v>
      </c>
      <c r="M26" s="28">
        <v>3173.3728773208159</v>
      </c>
      <c r="N26" s="44">
        <v>100</v>
      </c>
      <c r="O26" s="28">
        <v>486.56724245253645</v>
      </c>
      <c r="P26" s="44">
        <v>100</v>
      </c>
      <c r="Q26" s="28">
        <v>110.6800766283525</v>
      </c>
      <c r="R26" s="44">
        <v>100</v>
      </c>
      <c r="S26" s="28">
        <v>166.28926038500506</v>
      </c>
      <c r="T26" s="44">
        <v>100</v>
      </c>
      <c r="U26" s="28">
        <v>146269.97959440737</v>
      </c>
      <c r="V26" s="44">
        <v>100</v>
      </c>
    </row>
    <row r="27" spans="1:22" s="19" customFormat="1" ht="23.1" customHeight="1" x14ac:dyDescent="0.15">
      <c r="A27" s="163" t="s">
        <v>20</v>
      </c>
      <c r="B27" s="75" t="s">
        <v>120</v>
      </c>
      <c r="C27" s="25"/>
      <c r="D27" s="108" t="str">
        <f t="shared" ref="D27:D32" si="10">IF(AND(ISNUMBER(D20),ISNUMBER(D34)),D20-D34,"")</f>
        <v/>
      </c>
      <c r="E27" s="25"/>
      <c r="F27" s="108">
        <f t="shared" ref="F27:F32" si="11">IF(AND(ISNUMBER(F20),ISNUMBER(F34)),F20-F34,"")</f>
        <v>2.979291540979812</v>
      </c>
      <c r="G27" s="25"/>
      <c r="H27" s="108">
        <f t="shared" ref="H27:H32" si="12">IF(AND(ISNUMBER(H20),ISNUMBER(H34)),H20-H34,"")</f>
        <v>2.0170079721676721</v>
      </c>
      <c r="I27" s="25"/>
      <c r="J27" s="108">
        <f t="shared" ref="J27:J32" si="13">IF(AND(ISNUMBER(J20),ISNUMBER(J34)),J20-J34,"")</f>
        <v>3.1113915883821264</v>
      </c>
      <c r="K27" s="25"/>
      <c r="L27" s="108">
        <f t="shared" ref="L27:L32" si="14">IF(AND(ISNUMBER(L20),ISNUMBER(L34)),L20-L34,"")</f>
        <v>-3.6658588350722283</v>
      </c>
      <c r="M27" s="25"/>
      <c r="N27" s="108">
        <f t="shared" ref="N27:N32" si="15">IF(AND(ISNUMBER(N20),ISNUMBER(N34)),N20-N34,"")</f>
        <v>7.5225073439240511</v>
      </c>
      <c r="O27" s="25"/>
      <c r="P27" s="108">
        <f t="shared" ref="P27:P32" si="16">IF(AND(ISNUMBER(P20),ISNUMBER(P34)),P20-P34,"")</f>
        <v>5.0039829101855062</v>
      </c>
      <c r="Q27" s="25"/>
      <c r="R27" s="108">
        <f t="shared" ref="R27:R32" si="17">IF(AND(ISNUMBER(R20),ISNUMBER(R34)),R20-R34,"")</f>
        <v>4.4660320207702213</v>
      </c>
      <c r="S27" s="25"/>
      <c r="T27" s="108">
        <f t="shared" ref="T27:T32" si="18">IF(AND(ISNUMBER(T20),ISNUMBER(T34)),T20-T34,"")</f>
        <v>8.0364061476596049</v>
      </c>
      <c r="U27" s="25"/>
      <c r="V27" s="108">
        <f t="shared" ref="V27:V32" si="19">IF(AND(ISNUMBER(V20),ISNUMBER(V34)),V20-V34,"")</f>
        <v>1.5397060270280534</v>
      </c>
    </row>
    <row r="28" spans="1:22" s="19" customFormat="1" ht="23.1" customHeight="1" x14ac:dyDescent="0.15">
      <c r="A28" s="164"/>
      <c r="B28" s="76" t="s">
        <v>121</v>
      </c>
      <c r="C28" s="26"/>
      <c r="D28" s="109">
        <f t="shared" si="10"/>
        <v>-3.6872827311260874</v>
      </c>
      <c r="E28" s="26"/>
      <c r="F28" s="109">
        <f t="shared" si="11"/>
        <v>1.1884527737305213</v>
      </c>
      <c r="G28" s="26"/>
      <c r="H28" s="109">
        <f t="shared" si="12"/>
        <v>3.5835093821100195</v>
      </c>
      <c r="I28" s="26"/>
      <c r="J28" s="109">
        <f t="shared" si="13"/>
        <v>-4.1518425291231829</v>
      </c>
      <c r="K28" s="26"/>
      <c r="L28" s="109">
        <f t="shared" si="14"/>
        <v>1.8124311707515375</v>
      </c>
      <c r="M28" s="26"/>
      <c r="N28" s="109">
        <f t="shared" si="15"/>
        <v>-4.244867469572803</v>
      </c>
      <c r="O28" s="26"/>
      <c r="P28" s="109">
        <f t="shared" si="16"/>
        <v>-4.8771922822573686</v>
      </c>
      <c r="Q28" s="26"/>
      <c r="R28" s="109">
        <f t="shared" si="17"/>
        <v>-4.3146689744699316</v>
      </c>
      <c r="S28" s="26"/>
      <c r="T28" s="109">
        <f t="shared" si="18"/>
        <v>1.2638116708047136</v>
      </c>
      <c r="U28" s="26"/>
      <c r="V28" s="109">
        <f t="shared" si="19"/>
        <v>-1.2871767399919527</v>
      </c>
    </row>
    <row r="29" spans="1:22" s="30" customFormat="1" ht="23.1" customHeight="1" x14ac:dyDescent="0.15">
      <c r="A29" s="164"/>
      <c r="B29" s="76" t="s">
        <v>122</v>
      </c>
      <c r="C29" s="26"/>
      <c r="D29" s="109">
        <f t="shared" si="10"/>
        <v>0.59464469509985118</v>
      </c>
      <c r="E29" s="26"/>
      <c r="F29" s="109">
        <f t="shared" si="11"/>
        <v>-2.3633079603702356</v>
      </c>
      <c r="G29" s="26"/>
      <c r="H29" s="109">
        <f t="shared" si="12"/>
        <v>-0.96939040231332285</v>
      </c>
      <c r="I29" s="26"/>
      <c r="J29" s="109">
        <f t="shared" si="13"/>
        <v>-1.4736724174893023</v>
      </c>
      <c r="K29" s="26"/>
      <c r="L29" s="109">
        <f t="shared" si="14"/>
        <v>1.2803217101667492</v>
      </c>
      <c r="M29" s="26"/>
      <c r="N29" s="109">
        <f t="shared" si="15"/>
        <v>-4.632146221722742</v>
      </c>
      <c r="O29" s="26"/>
      <c r="P29" s="109">
        <f t="shared" si="16"/>
        <v>0.31338055550340904</v>
      </c>
      <c r="Q29" s="26"/>
      <c r="R29" s="109">
        <f t="shared" si="17"/>
        <v>0.68546083946343472</v>
      </c>
      <c r="S29" s="26"/>
      <c r="T29" s="109">
        <f t="shared" si="18"/>
        <v>-5.150756271800887</v>
      </c>
      <c r="U29" s="26"/>
      <c r="V29" s="109">
        <f t="shared" si="19"/>
        <v>-1.2304421584262553</v>
      </c>
    </row>
    <row r="30" spans="1:22" s="19" customFormat="1" ht="23.1" customHeight="1" x14ac:dyDescent="0.15">
      <c r="A30" s="164"/>
      <c r="B30" s="76" t="s">
        <v>123</v>
      </c>
      <c r="C30" s="26"/>
      <c r="D30" s="109">
        <f t="shared" si="10"/>
        <v>-0.23565686411511066</v>
      </c>
      <c r="E30" s="26"/>
      <c r="F30" s="109">
        <f t="shared" si="11"/>
        <v>-3.3773907103096974</v>
      </c>
      <c r="G30" s="26"/>
      <c r="H30" s="109">
        <f t="shared" si="12"/>
        <v>-2.9090105067986158</v>
      </c>
      <c r="I30" s="26"/>
      <c r="J30" s="109">
        <f t="shared" si="13"/>
        <v>1.6972168062882353</v>
      </c>
      <c r="K30" s="26"/>
      <c r="L30" s="109">
        <f t="shared" si="14"/>
        <v>-0.28012294710059038</v>
      </c>
      <c r="M30" s="26"/>
      <c r="N30" s="109">
        <f t="shared" si="15"/>
        <v>1.4218744535137287</v>
      </c>
      <c r="O30" s="26"/>
      <c r="P30" s="109">
        <f t="shared" si="16"/>
        <v>1.2152963249114261</v>
      </c>
      <c r="Q30" s="26"/>
      <c r="R30" s="109">
        <f t="shared" si="17"/>
        <v>-2.0414971873647776</v>
      </c>
      <c r="S30" s="26"/>
      <c r="T30" s="109">
        <f t="shared" si="18"/>
        <v>-4.1494615466634173</v>
      </c>
      <c r="U30" s="26"/>
      <c r="V30" s="109">
        <f t="shared" si="19"/>
        <v>-0.62514793175621364</v>
      </c>
    </row>
    <row r="31" spans="1:22" s="19" customFormat="1" ht="23.1" customHeight="1" x14ac:dyDescent="0.15">
      <c r="A31" s="164"/>
      <c r="B31" s="76" t="s">
        <v>124</v>
      </c>
      <c r="C31" s="26"/>
      <c r="D31" s="109">
        <f t="shared" si="10"/>
        <v>-1.8404879922212807</v>
      </c>
      <c r="E31" s="26"/>
      <c r="F31" s="109">
        <f t="shared" si="11"/>
        <v>-1.0447014697747292</v>
      </c>
      <c r="G31" s="26"/>
      <c r="H31" s="109">
        <f t="shared" si="12"/>
        <v>1.2615611032392042</v>
      </c>
      <c r="I31" s="26"/>
      <c r="J31" s="109">
        <f t="shared" si="13"/>
        <v>0.64016824607299139</v>
      </c>
      <c r="K31" s="26"/>
      <c r="L31" s="109">
        <f t="shared" si="14"/>
        <v>0.62263136369601169</v>
      </c>
      <c r="M31" s="26"/>
      <c r="N31" s="109">
        <f t="shared" si="15"/>
        <v>0.24777775631140475</v>
      </c>
      <c r="O31" s="26"/>
      <c r="P31" s="109">
        <f t="shared" si="16"/>
        <v>-1.5020932355397545</v>
      </c>
      <c r="Q31" s="26"/>
      <c r="R31" s="109" t="str">
        <f t="shared" si="17"/>
        <v/>
      </c>
      <c r="S31" s="26"/>
      <c r="T31" s="109" t="str">
        <f t="shared" si="18"/>
        <v/>
      </c>
      <c r="U31" s="26"/>
      <c r="V31" s="109">
        <f t="shared" si="19"/>
        <v>-0.10050312115038729</v>
      </c>
    </row>
    <row r="32" spans="1:22" s="19" customFormat="1" ht="23.1" customHeight="1" x14ac:dyDescent="0.15">
      <c r="A32" s="164"/>
      <c r="B32" s="77" t="s">
        <v>125</v>
      </c>
      <c r="C32" s="27"/>
      <c r="D32" s="110">
        <f t="shared" si="10"/>
        <v>9.5845183239453693</v>
      </c>
      <c r="E32" s="27"/>
      <c r="F32" s="110">
        <f t="shared" si="11"/>
        <v>2.6176558257443965</v>
      </c>
      <c r="G32" s="27"/>
      <c r="H32" s="110">
        <f t="shared" si="12"/>
        <v>-2.8836775484049539</v>
      </c>
      <c r="I32" s="27"/>
      <c r="J32" s="110">
        <f t="shared" si="13"/>
        <v>0.17673830586912986</v>
      </c>
      <c r="K32" s="27"/>
      <c r="L32" s="110">
        <f t="shared" si="14"/>
        <v>0.23059753755849588</v>
      </c>
      <c r="M32" s="27"/>
      <c r="N32" s="110">
        <f t="shared" si="15"/>
        <v>-0.21514586245364375</v>
      </c>
      <c r="O32" s="27"/>
      <c r="P32" s="110">
        <f t="shared" si="16"/>
        <v>-0.15337427280319693</v>
      </c>
      <c r="Q32" s="27"/>
      <c r="R32" s="110" t="str">
        <f t="shared" si="17"/>
        <v/>
      </c>
      <c r="S32" s="27"/>
      <c r="T32" s="110" t="str">
        <f t="shared" si="18"/>
        <v/>
      </c>
      <c r="U32" s="27"/>
      <c r="V32" s="110">
        <f t="shared" si="19"/>
        <v>1.7035639242967742</v>
      </c>
    </row>
    <row r="33" spans="1:22" s="19" customFormat="1" ht="23.1" customHeight="1" x14ac:dyDescent="0.15">
      <c r="A33" s="165"/>
      <c r="B33" s="6"/>
      <c r="C33" s="29" t="s">
        <v>81</v>
      </c>
      <c r="D33" s="111" t="s">
        <v>129</v>
      </c>
      <c r="E33" s="29" t="s">
        <v>81</v>
      </c>
      <c r="F33" s="111" t="s">
        <v>131</v>
      </c>
      <c r="G33" s="29" t="s">
        <v>131</v>
      </c>
      <c r="H33" s="111" t="s">
        <v>67</v>
      </c>
      <c r="I33" s="29" t="s">
        <v>21</v>
      </c>
      <c r="J33" s="111" t="s">
        <v>21</v>
      </c>
      <c r="K33" s="29" t="s">
        <v>21</v>
      </c>
      <c r="L33" s="111" t="s">
        <v>126</v>
      </c>
      <c r="M33" s="29" t="s">
        <v>129</v>
      </c>
      <c r="N33" s="111" t="s">
        <v>21</v>
      </c>
      <c r="O33" s="29" t="s">
        <v>21</v>
      </c>
      <c r="P33" s="111" t="s">
        <v>126</v>
      </c>
      <c r="Q33" s="29" t="s">
        <v>67</v>
      </c>
      <c r="R33" s="111" t="s">
        <v>126</v>
      </c>
      <c r="S33" s="29" t="s">
        <v>126</v>
      </c>
      <c r="T33" s="111" t="s">
        <v>67</v>
      </c>
      <c r="U33" s="29" t="s">
        <v>129</v>
      </c>
      <c r="V33" s="111" t="s">
        <v>67</v>
      </c>
    </row>
    <row r="34" spans="1:22" s="19" customFormat="1" ht="23.1" customHeight="1" x14ac:dyDescent="0.15">
      <c r="A34" s="163" t="s">
        <v>132</v>
      </c>
      <c r="B34" s="75" t="s">
        <v>120</v>
      </c>
      <c r="C34" s="25">
        <v>4869.34</v>
      </c>
      <c r="D34" s="35">
        <v>22.6</v>
      </c>
      <c r="E34" s="25">
        <v>6228.68</v>
      </c>
      <c r="F34" s="105">
        <v>17.100000000000001</v>
      </c>
      <c r="G34" s="25">
        <v>3579.96</v>
      </c>
      <c r="H34" s="35">
        <v>18.600000000000001</v>
      </c>
      <c r="I34" s="25">
        <v>11153.35</v>
      </c>
      <c r="J34" s="35">
        <v>20.7</v>
      </c>
      <c r="K34" s="25">
        <v>2573.1</v>
      </c>
      <c r="L34" s="35">
        <v>27.4</v>
      </c>
      <c r="M34" s="25">
        <v>636.55999999999995</v>
      </c>
      <c r="N34" s="35">
        <v>20.5</v>
      </c>
      <c r="O34" s="25">
        <v>102.75</v>
      </c>
      <c r="P34" s="35">
        <v>21.1</v>
      </c>
      <c r="Q34" s="25">
        <v>35.869999999999997</v>
      </c>
      <c r="R34" s="35">
        <v>25.8</v>
      </c>
      <c r="S34" s="25">
        <v>53.47</v>
      </c>
      <c r="T34" s="35">
        <v>28.9</v>
      </c>
      <c r="U34" s="25">
        <v>29233.08</v>
      </c>
      <c r="V34" s="35">
        <v>20.2</v>
      </c>
    </row>
    <row r="35" spans="1:22" s="19" customFormat="1" ht="23.1" customHeight="1" x14ac:dyDescent="0.15">
      <c r="A35" s="164"/>
      <c r="B35" s="76" t="s">
        <v>121</v>
      </c>
      <c r="C35" s="26">
        <v>3518.45</v>
      </c>
      <c r="D35" s="38">
        <v>16.3</v>
      </c>
      <c r="E35" s="26">
        <v>8559.0400000000009</v>
      </c>
      <c r="F35" s="38">
        <v>23.4</v>
      </c>
      <c r="G35" s="26">
        <v>3854.98</v>
      </c>
      <c r="H35" s="38">
        <v>20</v>
      </c>
      <c r="I35" s="26">
        <v>17309.080000000002</v>
      </c>
      <c r="J35" s="38">
        <v>32.200000000000003</v>
      </c>
      <c r="K35" s="26">
        <v>2785.17</v>
      </c>
      <c r="L35" s="38">
        <v>29.6</v>
      </c>
      <c r="M35" s="26">
        <v>1212.3399999999999</v>
      </c>
      <c r="N35" s="38">
        <v>39.1</v>
      </c>
      <c r="O35" s="26">
        <v>225.38</v>
      </c>
      <c r="P35" s="38">
        <v>46.3</v>
      </c>
      <c r="Q35" s="26">
        <v>68.989999999999995</v>
      </c>
      <c r="R35" s="38">
        <v>49.6</v>
      </c>
      <c r="S35" s="26">
        <v>89.66</v>
      </c>
      <c r="T35" s="38">
        <v>48.5</v>
      </c>
      <c r="U35" s="26">
        <v>37623.089999999997</v>
      </c>
      <c r="V35" s="38">
        <v>26.1</v>
      </c>
    </row>
    <row r="36" spans="1:22" s="19" customFormat="1" ht="23.1" customHeight="1" x14ac:dyDescent="0.15">
      <c r="A36" s="164"/>
      <c r="B36" s="76" t="s">
        <v>122</v>
      </c>
      <c r="C36" s="26">
        <v>1538.04</v>
      </c>
      <c r="D36" s="38">
        <v>7.1</v>
      </c>
      <c r="E36" s="26">
        <v>4044.23</v>
      </c>
      <c r="F36" s="38">
        <v>11.1</v>
      </c>
      <c r="G36" s="26">
        <v>2141.9899999999998</v>
      </c>
      <c r="H36" s="38">
        <v>11.1</v>
      </c>
      <c r="I36" s="26">
        <v>9357.8700000000008</v>
      </c>
      <c r="J36" s="38">
        <v>17.399999999999999</v>
      </c>
      <c r="K36" s="26">
        <v>1729.89</v>
      </c>
      <c r="L36" s="38">
        <v>18.399999999999999</v>
      </c>
      <c r="M36" s="26">
        <v>702.18</v>
      </c>
      <c r="N36" s="38">
        <v>22.7</v>
      </c>
      <c r="O36" s="26">
        <v>74.930000000000007</v>
      </c>
      <c r="P36" s="38">
        <v>15.4</v>
      </c>
      <c r="Q36" s="26">
        <v>16.850000000000001</v>
      </c>
      <c r="R36" s="38">
        <v>12.1</v>
      </c>
      <c r="S36" s="26">
        <v>28.29</v>
      </c>
      <c r="T36" s="38">
        <v>15.3</v>
      </c>
      <c r="U36" s="26">
        <v>19634.27</v>
      </c>
      <c r="V36" s="38">
        <v>13.6</v>
      </c>
    </row>
    <row r="37" spans="1:22" s="19" customFormat="1" ht="23.1" customHeight="1" x14ac:dyDescent="0.15">
      <c r="A37" s="164"/>
      <c r="B37" s="76" t="s">
        <v>123</v>
      </c>
      <c r="C37" s="26">
        <v>5126.12</v>
      </c>
      <c r="D37" s="38">
        <v>23.8</v>
      </c>
      <c r="E37" s="26">
        <v>9864.2900000000009</v>
      </c>
      <c r="F37" s="38">
        <v>27</v>
      </c>
      <c r="G37" s="26">
        <v>5560.61</v>
      </c>
      <c r="H37" s="38">
        <v>28.9</v>
      </c>
      <c r="I37" s="26">
        <v>11501.89</v>
      </c>
      <c r="J37" s="38">
        <v>21.4</v>
      </c>
      <c r="K37" s="26">
        <v>1978.54</v>
      </c>
      <c r="L37" s="38">
        <v>21</v>
      </c>
      <c r="M37" s="26">
        <v>483.62</v>
      </c>
      <c r="N37" s="38">
        <v>15.6</v>
      </c>
      <c r="O37" s="26">
        <v>70.52</v>
      </c>
      <c r="P37" s="38">
        <v>14.5</v>
      </c>
      <c r="Q37" s="26">
        <v>17.329999999999998</v>
      </c>
      <c r="R37" s="38">
        <v>12.5</v>
      </c>
      <c r="S37" s="26">
        <v>13.58</v>
      </c>
      <c r="T37" s="38">
        <v>7.3</v>
      </c>
      <c r="U37" s="26">
        <v>34616.5</v>
      </c>
      <c r="V37" s="38">
        <v>24</v>
      </c>
    </row>
    <row r="38" spans="1:22" s="19" customFormat="1" ht="23.1" customHeight="1" x14ac:dyDescent="0.15">
      <c r="A38" s="164"/>
      <c r="B38" s="76" t="s">
        <v>124</v>
      </c>
      <c r="C38" s="26">
        <v>3394.1</v>
      </c>
      <c r="D38" s="38">
        <v>15.7</v>
      </c>
      <c r="E38" s="26">
        <v>4601.12</v>
      </c>
      <c r="F38" s="38">
        <v>12.6</v>
      </c>
      <c r="G38" s="26">
        <v>2006.63</v>
      </c>
      <c r="H38" s="38">
        <v>10.4</v>
      </c>
      <c r="I38" s="26">
        <v>2572.27</v>
      </c>
      <c r="J38" s="38">
        <v>4.8</v>
      </c>
      <c r="K38" s="26">
        <v>202.07</v>
      </c>
      <c r="L38" s="38">
        <v>2.1</v>
      </c>
      <c r="M38" s="26">
        <v>43.73</v>
      </c>
      <c r="N38" s="38">
        <v>1.4</v>
      </c>
      <c r="O38" s="26">
        <v>11.3</v>
      </c>
      <c r="P38" s="38">
        <v>2.2999999999999998</v>
      </c>
      <c r="Q38" s="26" t="s">
        <v>70</v>
      </c>
      <c r="R38" s="38" t="s">
        <v>70</v>
      </c>
      <c r="S38" s="26" t="s">
        <v>70</v>
      </c>
      <c r="T38" s="38" t="s">
        <v>70</v>
      </c>
      <c r="U38" s="26">
        <v>12831.23</v>
      </c>
      <c r="V38" s="38">
        <v>8.9</v>
      </c>
    </row>
    <row r="39" spans="1:22" s="19" customFormat="1" ht="23.1" customHeight="1" x14ac:dyDescent="0.15">
      <c r="A39" s="164"/>
      <c r="B39" s="77" t="s">
        <v>125</v>
      </c>
      <c r="C39" s="27">
        <v>3106.05</v>
      </c>
      <c r="D39" s="41">
        <v>14.4</v>
      </c>
      <c r="E39" s="27">
        <v>3220.56</v>
      </c>
      <c r="F39" s="106">
        <v>8.8000000000000007</v>
      </c>
      <c r="G39" s="27">
        <v>2088.98</v>
      </c>
      <c r="H39" s="41">
        <v>10.9</v>
      </c>
      <c r="I39" s="27">
        <v>1870.64</v>
      </c>
      <c r="J39" s="41">
        <v>3.5</v>
      </c>
      <c r="K39" s="27">
        <v>137.72</v>
      </c>
      <c r="L39" s="41">
        <v>1.5</v>
      </c>
      <c r="M39" s="27">
        <v>19.260000000000002</v>
      </c>
      <c r="N39" s="41">
        <v>0.6</v>
      </c>
      <c r="O39" s="27">
        <v>2</v>
      </c>
      <c r="P39" s="41">
        <v>0.4</v>
      </c>
      <c r="Q39" s="27" t="s">
        <v>70</v>
      </c>
      <c r="R39" s="41" t="s">
        <v>70</v>
      </c>
      <c r="S39" s="27" t="s">
        <v>70</v>
      </c>
      <c r="T39" s="41" t="s">
        <v>70</v>
      </c>
      <c r="U39" s="27">
        <v>10445.209999999999</v>
      </c>
      <c r="V39" s="41">
        <v>7.2</v>
      </c>
    </row>
    <row r="40" spans="1:22" s="19" customFormat="1" ht="23.1" customHeight="1" x14ac:dyDescent="0.15">
      <c r="A40" s="165"/>
      <c r="B40" s="6"/>
      <c r="C40" s="28">
        <v>21552.1</v>
      </c>
      <c r="D40" s="44">
        <v>100</v>
      </c>
      <c r="E40" s="28">
        <v>36517.910000000003</v>
      </c>
      <c r="F40" s="107">
        <v>100</v>
      </c>
      <c r="G40" s="28">
        <v>19233.150000000001</v>
      </c>
      <c r="H40" s="44">
        <v>100</v>
      </c>
      <c r="I40" s="28">
        <v>53765.11</v>
      </c>
      <c r="J40" s="44">
        <v>100</v>
      </c>
      <c r="K40" s="28">
        <v>9406.5</v>
      </c>
      <c r="L40" s="44">
        <v>100</v>
      </c>
      <c r="M40" s="28">
        <v>3097.68</v>
      </c>
      <c r="N40" s="44">
        <v>100</v>
      </c>
      <c r="O40" s="28">
        <v>486.89</v>
      </c>
      <c r="P40" s="44">
        <v>100</v>
      </c>
      <c r="Q40" s="28">
        <v>139.04</v>
      </c>
      <c r="R40" s="44">
        <v>100</v>
      </c>
      <c r="S40" s="28">
        <v>185</v>
      </c>
      <c r="T40" s="44">
        <v>100</v>
      </c>
      <c r="U40" s="28">
        <v>144383.38</v>
      </c>
      <c r="V40" s="44">
        <v>100</v>
      </c>
    </row>
    <row r="41" spans="1:22" s="19" customFormat="1" ht="23.1" customHeight="1" x14ac:dyDescent="0.15">
      <c r="A41" s="163" t="s">
        <v>20</v>
      </c>
      <c r="B41" s="75" t="s">
        <v>120</v>
      </c>
      <c r="C41" s="25"/>
      <c r="D41" s="108">
        <f>D34-D48</f>
        <v>6.5</v>
      </c>
      <c r="E41" s="25"/>
      <c r="F41" s="108">
        <f>F34-F48</f>
        <v>3.5000000000000018</v>
      </c>
      <c r="G41" s="25"/>
      <c r="H41" s="108">
        <f>H34-H48</f>
        <v>0.40000000000000213</v>
      </c>
      <c r="I41" s="25"/>
      <c r="J41" s="108">
        <f>J34-J48</f>
        <v>4.3000000000000007</v>
      </c>
      <c r="K41" s="25"/>
      <c r="L41" s="108">
        <f>L34-L48</f>
        <v>6.6999999999999993</v>
      </c>
      <c r="M41" s="25"/>
      <c r="N41" s="108">
        <f>N34-N48</f>
        <v>1.8999999999999986</v>
      </c>
      <c r="O41" s="25"/>
      <c r="P41" s="108">
        <f>P34-P48</f>
        <v>1.9000000000000021</v>
      </c>
      <c r="Q41" s="25"/>
      <c r="R41" s="108">
        <f>R34-R48</f>
        <v>-3.6999999999999993</v>
      </c>
      <c r="S41" s="25"/>
      <c r="T41" s="108">
        <f>T34-T48</f>
        <v>-2.2000000000000028</v>
      </c>
      <c r="U41" s="25"/>
      <c r="V41" s="108">
        <f>V34-V48</f>
        <v>3.8999999999999986</v>
      </c>
    </row>
    <row r="42" spans="1:22" s="19" customFormat="1" ht="23.1" customHeight="1" x14ac:dyDescent="0.15">
      <c r="A42" s="164"/>
      <c r="B42" s="76" t="s">
        <v>121</v>
      </c>
      <c r="C42" s="26"/>
      <c r="D42" s="109">
        <f>D35-D49</f>
        <v>3.5</v>
      </c>
      <c r="E42" s="26"/>
      <c r="F42" s="109">
        <f>F35-F49</f>
        <v>6.0999999999999979</v>
      </c>
      <c r="G42" s="26"/>
      <c r="H42" s="109">
        <f>H35-H49</f>
        <v>1.8000000000000007</v>
      </c>
      <c r="I42" s="26"/>
      <c r="J42" s="109">
        <f>J35-J49</f>
        <v>6.7000000000000028</v>
      </c>
      <c r="K42" s="26"/>
      <c r="L42" s="109">
        <f>L35-L49</f>
        <v>6.3000000000000007</v>
      </c>
      <c r="M42" s="26"/>
      <c r="N42" s="109">
        <f>N35-N49</f>
        <v>8.8000000000000007</v>
      </c>
      <c r="O42" s="26"/>
      <c r="P42" s="109">
        <f>P35-P49</f>
        <v>1.5</v>
      </c>
      <c r="Q42" s="26"/>
      <c r="R42" s="109">
        <f>R35-R49</f>
        <v>7.1000000000000014</v>
      </c>
      <c r="S42" s="26"/>
      <c r="T42" s="109">
        <f>T35-T49</f>
        <v>13.399999999999999</v>
      </c>
      <c r="U42" s="26"/>
      <c r="V42" s="109">
        <f>V35-V49</f>
        <v>5.2000000000000028</v>
      </c>
    </row>
    <row r="43" spans="1:22" s="30" customFormat="1" ht="23.1" customHeight="1" x14ac:dyDescent="0.15">
      <c r="A43" s="164"/>
      <c r="B43" s="76" t="s">
        <v>122</v>
      </c>
      <c r="C43" s="26"/>
      <c r="D43" s="109" t="s">
        <v>68</v>
      </c>
      <c r="E43" s="26"/>
      <c r="F43" s="109" t="s">
        <v>68</v>
      </c>
      <c r="G43" s="26"/>
      <c r="H43" s="109" t="s">
        <v>68</v>
      </c>
      <c r="I43" s="26"/>
      <c r="J43" s="109" t="s">
        <v>68</v>
      </c>
      <c r="K43" s="26"/>
      <c r="L43" s="109" t="s">
        <v>68</v>
      </c>
      <c r="M43" s="26"/>
      <c r="N43" s="109" t="s">
        <v>68</v>
      </c>
      <c r="O43" s="26"/>
      <c r="P43" s="109" t="s">
        <v>68</v>
      </c>
      <c r="Q43" s="26"/>
      <c r="R43" s="109" t="s">
        <v>68</v>
      </c>
      <c r="S43" s="26"/>
      <c r="T43" s="109" t="s">
        <v>68</v>
      </c>
      <c r="U43" s="26"/>
      <c r="V43" s="109" t="s">
        <v>68</v>
      </c>
    </row>
    <row r="44" spans="1:22" s="19" customFormat="1" ht="23.1" customHeight="1" x14ac:dyDescent="0.15">
      <c r="A44" s="164"/>
      <c r="B44" s="76" t="s">
        <v>123</v>
      </c>
      <c r="C44" s="26"/>
      <c r="D44" s="109" t="s">
        <v>68</v>
      </c>
      <c r="E44" s="26"/>
      <c r="F44" s="109" t="s">
        <v>68</v>
      </c>
      <c r="G44" s="26"/>
      <c r="H44" s="109" t="s">
        <v>68</v>
      </c>
      <c r="I44" s="26"/>
      <c r="J44" s="109" t="s">
        <v>68</v>
      </c>
      <c r="K44" s="26"/>
      <c r="L44" s="109" t="s">
        <v>68</v>
      </c>
      <c r="M44" s="26"/>
      <c r="N44" s="109" t="s">
        <v>68</v>
      </c>
      <c r="O44" s="26"/>
      <c r="P44" s="109" t="s">
        <v>68</v>
      </c>
      <c r="Q44" s="26"/>
      <c r="R44" s="109" t="s">
        <v>68</v>
      </c>
      <c r="S44" s="26"/>
      <c r="T44" s="109" t="s">
        <v>68</v>
      </c>
      <c r="U44" s="26"/>
      <c r="V44" s="109" t="s">
        <v>68</v>
      </c>
    </row>
    <row r="45" spans="1:22" s="19" customFormat="1" ht="23.1" customHeight="1" x14ac:dyDescent="0.15">
      <c r="A45" s="164"/>
      <c r="B45" s="76" t="s">
        <v>124</v>
      </c>
      <c r="C45" s="26"/>
      <c r="D45" s="109">
        <f>D38-D51</f>
        <v>-4.3000000000000007</v>
      </c>
      <c r="E45" s="26"/>
      <c r="F45" s="109">
        <f>F38-F51</f>
        <v>-2.8000000000000007</v>
      </c>
      <c r="G45" s="26"/>
      <c r="H45" s="109">
        <f>H38-H51</f>
        <v>-5.0999999999999996</v>
      </c>
      <c r="I45" s="26"/>
      <c r="J45" s="109">
        <f>J38-J51</f>
        <v>-2.6000000000000005</v>
      </c>
      <c r="K45" s="26"/>
      <c r="L45" s="109">
        <f>L38-L51</f>
        <v>-2.6</v>
      </c>
      <c r="M45" s="26"/>
      <c r="N45" s="109">
        <f>N38-N51</f>
        <v>-2.3000000000000003</v>
      </c>
      <c r="O45" s="26"/>
      <c r="P45" s="109">
        <f>P38-P51</f>
        <v>0.99999999999999978</v>
      </c>
      <c r="Q45" s="26"/>
      <c r="R45" s="109"/>
      <c r="S45" s="26"/>
      <c r="T45" s="109"/>
      <c r="U45" s="26"/>
      <c r="V45" s="109">
        <f>V38-V51</f>
        <v>-2.9000000000000004</v>
      </c>
    </row>
    <row r="46" spans="1:22" s="19" customFormat="1" ht="23.1" customHeight="1" x14ac:dyDescent="0.15">
      <c r="A46" s="164"/>
      <c r="B46" s="77" t="s">
        <v>125</v>
      </c>
      <c r="C46" s="27"/>
      <c r="D46" s="110">
        <f>D39-D52</f>
        <v>-13.799999999999999</v>
      </c>
      <c r="E46" s="27"/>
      <c r="F46" s="110">
        <f>F39-F52</f>
        <v>-1.8999999999999986</v>
      </c>
      <c r="G46" s="27"/>
      <c r="H46" s="110">
        <f>H39-H52</f>
        <v>-9.9999999999999645E-2</v>
      </c>
      <c r="I46" s="27"/>
      <c r="J46" s="110">
        <f>J39-J52</f>
        <v>-0.79999999999999982</v>
      </c>
      <c r="K46" s="27"/>
      <c r="L46" s="110">
        <f>L39-L52</f>
        <v>-0.89999999999999991</v>
      </c>
      <c r="M46" s="27"/>
      <c r="N46" s="110">
        <f>N39-N52</f>
        <v>-0.6</v>
      </c>
      <c r="O46" s="27"/>
      <c r="P46" s="110">
        <f>P39-P52</f>
        <v>-9.9999999999999978E-2</v>
      </c>
      <c r="Q46" s="27"/>
      <c r="R46" s="110"/>
      <c r="S46" s="27"/>
      <c r="T46" s="110"/>
      <c r="U46" s="27"/>
      <c r="V46" s="110">
        <f>V39-V52</f>
        <v>-2.8</v>
      </c>
    </row>
    <row r="47" spans="1:22" s="19" customFormat="1" ht="23.1" customHeight="1" x14ac:dyDescent="0.15">
      <c r="A47" s="165"/>
      <c r="B47" s="6"/>
      <c r="C47" s="29" t="s">
        <v>81</v>
      </c>
      <c r="D47" s="111" t="s">
        <v>127</v>
      </c>
      <c r="E47" s="29" t="s">
        <v>81</v>
      </c>
      <c r="F47" s="111" t="s">
        <v>21</v>
      </c>
      <c r="G47" s="29" t="s">
        <v>67</v>
      </c>
      <c r="H47" s="111" t="s">
        <v>67</v>
      </c>
      <c r="I47" s="29" t="s">
        <v>67</v>
      </c>
      <c r="J47" s="111" t="s">
        <v>126</v>
      </c>
      <c r="K47" s="29" t="s">
        <v>129</v>
      </c>
      <c r="L47" s="111" t="s">
        <v>81</v>
      </c>
      <c r="M47" s="29" t="s">
        <v>81</v>
      </c>
      <c r="N47" s="111" t="s">
        <v>129</v>
      </c>
      <c r="O47" s="29" t="s">
        <v>81</v>
      </c>
      <c r="P47" s="111" t="s">
        <v>131</v>
      </c>
      <c r="Q47" s="29" t="s">
        <v>131</v>
      </c>
      <c r="R47" s="111" t="s">
        <v>67</v>
      </c>
      <c r="S47" s="29" t="s">
        <v>21</v>
      </c>
      <c r="T47" s="111" t="s">
        <v>21</v>
      </c>
      <c r="U47" s="29" t="s">
        <v>21</v>
      </c>
      <c r="V47" s="111" t="s">
        <v>126</v>
      </c>
    </row>
    <row r="48" spans="1:22" s="19" customFormat="1" ht="23.1" customHeight="1" x14ac:dyDescent="0.15">
      <c r="A48" s="163" t="s">
        <v>133</v>
      </c>
      <c r="B48" s="75" t="s">
        <v>97</v>
      </c>
      <c r="C48" s="25">
        <v>3604</v>
      </c>
      <c r="D48" s="35">
        <v>16.100000000000001</v>
      </c>
      <c r="E48" s="25">
        <v>4646.57</v>
      </c>
      <c r="F48" s="105">
        <v>13.6</v>
      </c>
      <c r="G48" s="25">
        <v>3077.85</v>
      </c>
      <c r="H48" s="35">
        <v>18.2</v>
      </c>
      <c r="I48" s="25">
        <v>9572.9</v>
      </c>
      <c r="J48" s="35">
        <v>16.399999999999999</v>
      </c>
      <c r="K48" s="25">
        <v>2198.4899999999998</v>
      </c>
      <c r="L48" s="35">
        <v>20.7</v>
      </c>
      <c r="M48" s="25">
        <v>638.85</v>
      </c>
      <c r="N48" s="35">
        <v>18.600000000000001</v>
      </c>
      <c r="O48" s="25">
        <v>112.08</v>
      </c>
      <c r="P48" s="35">
        <v>19.2</v>
      </c>
      <c r="Q48" s="25">
        <v>45.37</v>
      </c>
      <c r="R48" s="35">
        <v>29.5</v>
      </c>
      <c r="S48" s="25">
        <v>60.07</v>
      </c>
      <c r="T48" s="35">
        <v>31.1</v>
      </c>
      <c r="U48" s="25">
        <v>23956.18</v>
      </c>
      <c r="V48" s="35">
        <v>16.3</v>
      </c>
    </row>
    <row r="49" spans="1:22" s="19" customFormat="1" ht="23.1" customHeight="1" x14ac:dyDescent="0.15">
      <c r="A49" s="164"/>
      <c r="B49" s="76" t="s">
        <v>98</v>
      </c>
      <c r="C49" s="26">
        <v>2858.59</v>
      </c>
      <c r="D49" s="38">
        <v>12.8</v>
      </c>
      <c r="E49" s="26">
        <v>5890.28</v>
      </c>
      <c r="F49" s="38">
        <v>17.3</v>
      </c>
      <c r="G49" s="26">
        <v>3072.77</v>
      </c>
      <c r="H49" s="38">
        <v>18.2</v>
      </c>
      <c r="I49" s="26">
        <v>14889.94</v>
      </c>
      <c r="J49" s="38">
        <v>25.5</v>
      </c>
      <c r="K49" s="26">
        <v>2475.59</v>
      </c>
      <c r="L49" s="38">
        <v>23.3</v>
      </c>
      <c r="M49" s="26">
        <v>1038.69</v>
      </c>
      <c r="N49" s="38">
        <v>30.3</v>
      </c>
      <c r="O49" s="26">
        <v>261.38</v>
      </c>
      <c r="P49" s="38">
        <v>44.8</v>
      </c>
      <c r="Q49" s="26">
        <v>65.34</v>
      </c>
      <c r="R49" s="38">
        <v>42.5</v>
      </c>
      <c r="S49" s="26">
        <v>67.83</v>
      </c>
      <c r="T49" s="38">
        <v>35.1</v>
      </c>
      <c r="U49" s="26">
        <v>30620.42</v>
      </c>
      <c r="V49" s="38">
        <v>20.9</v>
      </c>
    </row>
    <row r="50" spans="1:22" s="19" customFormat="1" ht="23.1" customHeight="1" x14ac:dyDescent="0.15">
      <c r="A50" s="164"/>
      <c r="B50" s="76" t="s">
        <v>134</v>
      </c>
      <c r="C50" s="26">
        <v>5128.07</v>
      </c>
      <c r="D50" s="38">
        <v>22.9</v>
      </c>
      <c r="E50" s="26">
        <v>14654.1</v>
      </c>
      <c r="F50" s="38">
        <v>43</v>
      </c>
      <c r="G50" s="26">
        <v>6250.62</v>
      </c>
      <c r="H50" s="38">
        <v>37</v>
      </c>
      <c r="I50" s="26">
        <v>27095.52</v>
      </c>
      <c r="J50" s="38">
        <v>46.4</v>
      </c>
      <c r="K50" s="26">
        <v>5182.1400000000003</v>
      </c>
      <c r="L50" s="38">
        <v>48.8</v>
      </c>
      <c r="M50" s="26">
        <v>1586.22</v>
      </c>
      <c r="N50" s="38">
        <v>46.2</v>
      </c>
      <c r="O50" s="26">
        <v>199.99</v>
      </c>
      <c r="P50" s="38">
        <v>34.299999999999997</v>
      </c>
      <c r="Q50" s="26">
        <v>42.94</v>
      </c>
      <c r="R50" s="38">
        <v>27.9</v>
      </c>
      <c r="S50" s="26">
        <v>61.19</v>
      </c>
      <c r="T50" s="38">
        <v>31.6</v>
      </c>
      <c r="U50" s="26">
        <v>60200.79</v>
      </c>
      <c r="V50" s="38">
        <v>41.1</v>
      </c>
    </row>
    <row r="51" spans="1:22" s="19" customFormat="1" ht="23.1" customHeight="1" x14ac:dyDescent="0.15">
      <c r="A51" s="164"/>
      <c r="B51" s="76" t="s">
        <v>135</v>
      </c>
      <c r="C51" s="26">
        <v>4470.82</v>
      </c>
      <c r="D51" s="38">
        <v>20</v>
      </c>
      <c r="E51" s="26">
        <v>5230.6899999999996</v>
      </c>
      <c r="F51" s="38">
        <v>15.4</v>
      </c>
      <c r="G51" s="26">
        <v>2618.5100000000002</v>
      </c>
      <c r="H51" s="38">
        <v>15.5</v>
      </c>
      <c r="I51" s="26">
        <v>4314.3100000000004</v>
      </c>
      <c r="J51" s="38">
        <v>7.4</v>
      </c>
      <c r="K51" s="26">
        <v>501.86</v>
      </c>
      <c r="L51" s="38">
        <v>4.7</v>
      </c>
      <c r="M51" s="26">
        <v>128</v>
      </c>
      <c r="N51" s="38">
        <v>3.7</v>
      </c>
      <c r="O51" s="26">
        <v>7.34</v>
      </c>
      <c r="P51" s="38">
        <v>1.3</v>
      </c>
      <c r="Q51" s="26" t="s">
        <v>70</v>
      </c>
      <c r="R51" s="38"/>
      <c r="S51" s="26">
        <v>4.3499999999999996</v>
      </c>
      <c r="T51" s="38">
        <v>2.2999999999999998</v>
      </c>
      <c r="U51" s="26">
        <v>17275.900000000001</v>
      </c>
      <c r="V51" s="38">
        <v>11.8</v>
      </c>
    </row>
    <row r="52" spans="1:22" s="19" customFormat="1" ht="23.1" customHeight="1" x14ac:dyDescent="0.15">
      <c r="A52" s="164"/>
      <c r="B52" s="77" t="s">
        <v>102</v>
      </c>
      <c r="C52" s="27">
        <v>6300.11</v>
      </c>
      <c r="D52" s="41">
        <v>28.2</v>
      </c>
      <c r="E52" s="27">
        <v>3645.59</v>
      </c>
      <c r="F52" s="106">
        <v>10.7</v>
      </c>
      <c r="G52" s="27">
        <v>1854.87</v>
      </c>
      <c r="H52" s="41">
        <v>11</v>
      </c>
      <c r="I52" s="27">
        <v>2489.6</v>
      </c>
      <c r="J52" s="41">
        <v>4.3</v>
      </c>
      <c r="K52" s="27">
        <v>258.25</v>
      </c>
      <c r="L52" s="41">
        <v>2.4</v>
      </c>
      <c r="M52" s="27">
        <v>41.07</v>
      </c>
      <c r="N52" s="41">
        <v>1.2</v>
      </c>
      <c r="O52" s="27">
        <v>3.1</v>
      </c>
      <c r="P52" s="41">
        <v>0.5</v>
      </c>
      <c r="Q52" s="27" t="s">
        <v>70</v>
      </c>
      <c r="R52" s="41"/>
      <c r="S52" s="27" t="s">
        <v>70</v>
      </c>
      <c r="T52" s="41"/>
      <c r="U52" s="27">
        <v>14592.6</v>
      </c>
      <c r="V52" s="41">
        <v>10</v>
      </c>
    </row>
    <row r="53" spans="1:22" s="19" customFormat="1" ht="23.1" customHeight="1" x14ac:dyDescent="0.15">
      <c r="A53" s="165"/>
      <c r="B53" s="6"/>
      <c r="C53" s="28">
        <v>22361.599999999999</v>
      </c>
      <c r="D53" s="44">
        <v>100</v>
      </c>
      <c r="E53" s="28">
        <v>34067.24</v>
      </c>
      <c r="F53" s="107">
        <v>100</v>
      </c>
      <c r="G53" s="28">
        <v>16874.63</v>
      </c>
      <c r="H53" s="44">
        <v>100</v>
      </c>
      <c r="I53" s="28">
        <v>58362.27</v>
      </c>
      <c r="J53" s="44">
        <v>100</v>
      </c>
      <c r="K53" s="28">
        <v>10616.34</v>
      </c>
      <c r="L53" s="44">
        <v>100</v>
      </c>
      <c r="M53" s="28">
        <v>3432.84</v>
      </c>
      <c r="N53" s="44">
        <v>100</v>
      </c>
      <c r="O53" s="28">
        <v>583.88</v>
      </c>
      <c r="P53" s="44">
        <v>100</v>
      </c>
      <c r="Q53" s="28">
        <v>153.65</v>
      </c>
      <c r="R53" s="44">
        <v>100</v>
      </c>
      <c r="S53" s="28">
        <v>193.44</v>
      </c>
      <c r="T53" s="44">
        <v>100</v>
      </c>
      <c r="U53" s="28">
        <v>146645.89000000001</v>
      </c>
      <c r="V53" s="44">
        <v>100</v>
      </c>
    </row>
    <row r="54" spans="1:22" s="19" customFormat="1" ht="23.1" customHeight="1" x14ac:dyDescent="0.15">
      <c r="A54" s="163" t="s">
        <v>20</v>
      </c>
      <c r="B54" s="75" t="s">
        <v>97</v>
      </c>
      <c r="C54" s="25"/>
      <c r="D54" s="108">
        <f>D48-D60</f>
        <v>-6.0999999999999979</v>
      </c>
      <c r="E54" s="25"/>
      <c r="F54" s="108">
        <f>F48-F60</f>
        <v>-2.7000000000000011</v>
      </c>
      <c r="G54" s="25"/>
      <c r="H54" s="108">
        <f>H48-H60</f>
        <v>2.7999999999999989</v>
      </c>
      <c r="I54" s="25"/>
      <c r="J54" s="108">
        <f>J48-J60</f>
        <v>-0.10000000000000142</v>
      </c>
      <c r="K54" s="25"/>
      <c r="L54" s="108">
        <f>L48-L60</f>
        <v>0.19999999999999929</v>
      </c>
      <c r="M54" s="25"/>
      <c r="N54" s="108">
        <f>N48-N60</f>
        <v>-0.69999999999999929</v>
      </c>
      <c r="O54" s="25"/>
      <c r="P54" s="108">
        <f>P48-P60</f>
        <v>0.89999999999999858</v>
      </c>
      <c r="Q54" s="25"/>
      <c r="R54" s="108">
        <f>R48-R60</f>
        <v>9.5</v>
      </c>
      <c r="S54" s="25"/>
      <c r="T54" s="108">
        <f>T48-T60</f>
        <v>3.6000000000000014</v>
      </c>
      <c r="U54" s="25"/>
      <c r="V54" s="108">
        <f>V48-V60</f>
        <v>-1.1999999999999993</v>
      </c>
    </row>
    <row r="55" spans="1:22" s="19" customFormat="1" ht="23.1" customHeight="1" x14ac:dyDescent="0.15">
      <c r="A55" s="164"/>
      <c r="B55" s="76" t="s">
        <v>98</v>
      </c>
      <c r="C55" s="26"/>
      <c r="D55" s="109">
        <f>D49-D61</f>
        <v>6.3000000000000007</v>
      </c>
      <c r="E55" s="26"/>
      <c r="F55" s="109">
        <f>F49-F61</f>
        <v>4.6000000000000014</v>
      </c>
      <c r="G55" s="26"/>
      <c r="H55" s="109">
        <f>H49-H61</f>
        <v>4.8999999999999986</v>
      </c>
      <c r="I55" s="26"/>
      <c r="J55" s="109">
        <f>J49-J61</f>
        <v>3.3999999999999986</v>
      </c>
      <c r="K55" s="26"/>
      <c r="L55" s="109">
        <f>L49-L61</f>
        <v>1.9000000000000021</v>
      </c>
      <c r="M55" s="26"/>
      <c r="N55" s="109">
        <f>N49-N61</f>
        <v>-0.69999999999999929</v>
      </c>
      <c r="O55" s="26"/>
      <c r="P55" s="109">
        <f>P49-P61</f>
        <v>4.8999999999999986</v>
      </c>
      <c r="Q55" s="26"/>
      <c r="R55" s="109">
        <f>R49-R61</f>
        <v>-6</v>
      </c>
      <c r="S55" s="26"/>
      <c r="T55" s="109">
        <f>T49-T61</f>
        <v>-4.1999999999999957</v>
      </c>
      <c r="U55" s="26"/>
      <c r="V55" s="109">
        <f>V49-V61</f>
        <v>4</v>
      </c>
    </row>
    <row r="56" spans="1:22" s="19" customFormat="1" ht="23.1" customHeight="1" x14ac:dyDescent="0.15">
      <c r="A56" s="164"/>
      <c r="B56" s="76" t="s">
        <v>134</v>
      </c>
      <c r="C56" s="26"/>
      <c r="D56" s="109">
        <f>D50-D62</f>
        <v>-4.9000000000000021</v>
      </c>
      <c r="E56" s="26"/>
      <c r="F56" s="109">
        <f>F50-F62</f>
        <v>4.7000000000000028</v>
      </c>
      <c r="G56" s="26"/>
      <c r="H56" s="109">
        <f>H50-H62</f>
        <v>-5</v>
      </c>
      <c r="I56" s="26"/>
      <c r="J56" s="109">
        <f>J50-J62</f>
        <v>-2.3000000000000043</v>
      </c>
      <c r="K56" s="26"/>
      <c r="L56" s="109">
        <f>L50-L62</f>
        <v>-2.8000000000000043</v>
      </c>
      <c r="M56" s="26"/>
      <c r="N56" s="109">
        <f>N50-N62</f>
        <v>0.10000000000000142</v>
      </c>
      <c r="O56" s="26"/>
      <c r="P56" s="109">
        <f>P50-P62</f>
        <v>-2.7000000000000028</v>
      </c>
      <c r="Q56" s="26"/>
      <c r="R56" s="109">
        <f>R50-R62</f>
        <v>-3.1000000000000014</v>
      </c>
      <c r="S56" s="26"/>
      <c r="T56" s="109">
        <f>T50-T62</f>
        <v>0.80000000000000071</v>
      </c>
      <c r="U56" s="26"/>
      <c r="V56" s="109">
        <f>V50-V62</f>
        <v>-1.3999999999999986</v>
      </c>
    </row>
    <row r="57" spans="1:22" s="19" customFormat="1" ht="23.1" customHeight="1" x14ac:dyDescent="0.15">
      <c r="A57" s="164"/>
      <c r="B57" s="76" t="s">
        <v>135</v>
      </c>
      <c r="C57" s="26"/>
      <c r="D57" s="109">
        <f>D51-D63</f>
        <v>2.8999999999999986</v>
      </c>
      <c r="E57" s="26"/>
      <c r="F57" s="109">
        <f>F51-F63</f>
        <v>-1.7999999999999989</v>
      </c>
      <c r="G57" s="26"/>
      <c r="H57" s="109">
        <f>H51-H63</f>
        <v>-0.69999999999999929</v>
      </c>
      <c r="I57" s="26"/>
      <c r="J57" s="109">
        <f>J51-J63</f>
        <v>-1</v>
      </c>
      <c r="K57" s="26"/>
      <c r="L57" s="109">
        <f>L51-L63</f>
        <v>0.10000000000000053</v>
      </c>
      <c r="M57" s="26"/>
      <c r="N57" s="109">
        <f>N51-N63</f>
        <v>1.1000000000000001</v>
      </c>
      <c r="O57" s="26"/>
      <c r="P57" s="109">
        <f>P51-P63</f>
        <v>-3.2</v>
      </c>
      <c r="Q57" s="26"/>
      <c r="R57" s="109">
        <f>R51-R63</f>
        <v>-0.5</v>
      </c>
      <c r="S57" s="26"/>
      <c r="T57" s="109">
        <f>T51-T63</f>
        <v>-0.10000000000000009</v>
      </c>
      <c r="U57" s="26"/>
      <c r="V57" s="109">
        <f>V51-V63</f>
        <v>-0.39999999999999858</v>
      </c>
    </row>
    <row r="58" spans="1:22" s="19" customFormat="1" ht="23.1" customHeight="1" x14ac:dyDescent="0.15">
      <c r="A58" s="164"/>
      <c r="B58" s="77" t="s">
        <v>102</v>
      </c>
      <c r="C58" s="27"/>
      <c r="D58" s="110">
        <f>D52-D64</f>
        <v>1.8999999999999986</v>
      </c>
      <c r="E58" s="27"/>
      <c r="F58" s="110">
        <f>F52-F64</f>
        <v>-4.8000000000000007</v>
      </c>
      <c r="G58" s="27"/>
      <c r="H58" s="110">
        <f>H52-H64</f>
        <v>-2.0999999999999996</v>
      </c>
      <c r="I58" s="27"/>
      <c r="J58" s="110">
        <f>J52-J64</f>
        <v>0</v>
      </c>
      <c r="K58" s="27"/>
      <c r="L58" s="110">
        <f>L52-L64</f>
        <v>0.5</v>
      </c>
      <c r="M58" s="27"/>
      <c r="N58" s="110">
        <f>N52-N64</f>
        <v>0.19999999999999996</v>
      </c>
      <c r="O58" s="27"/>
      <c r="P58" s="110">
        <f>P52-P64</f>
        <v>9.9999999999999978E-2</v>
      </c>
      <c r="Q58" s="27"/>
      <c r="R58" s="110">
        <f>R52-R64</f>
        <v>0</v>
      </c>
      <c r="S58" s="27"/>
      <c r="T58" s="110">
        <f>T52-T64</f>
        <v>0</v>
      </c>
      <c r="U58" s="27"/>
      <c r="V58" s="110">
        <f>V52-V64</f>
        <v>-0.80000000000000071</v>
      </c>
    </row>
    <row r="59" spans="1:22" s="19" customFormat="1" ht="23.1" customHeight="1" x14ac:dyDescent="0.15">
      <c r="A59" s="165"/>
      <c r="B59" s="6"/>
      <c r="C59" s="29" t="s">
        <v>21</v>
      </c>
      <c r="D59" s="111" t="s">
        <v>67</v>
      </c>
      <c r="E59" s="29" t="s">
        <v>128</v>
      </c>
      <c r="F59" s="111" t="s">
        <v>136</v>
      </c>
      <c r="G59" s="29" t="s">
        <v>131</v>
      </c>
      <c r="H59" s="111" t="s">
        <v>131</v>
      </c>
      <c r="I59" s="29" t="s">
        <v>21</v>
      </c>
      <c r="J59" s="111" t="s">
        <v>126</v>
      </c>
      <c r="K59" s="29" t="s">
        <v>126</v>
      </c>
      <c r="L59" s="111" t="s">
        <v>67</v>
      </c>
      <c r="M59" s="29" t="s">
        <v>129</v>
      </c>
      <c r="N59" s="111" t="s">
        <v>21</v>
      </c>
      <c r="O59" s="29" t="s">
        <v>21</v>
      </c>
      <c r="P59" s="111" t="s">
        <v>67</v>
      </c>
      <c r="Q59" s="29" t="s">
        <v>127</v>
      </c>
      <c r="R59" s="111" t="s">
        <v>21</v>
      </c>
      <c r="S59" s="29" t="s">
        <v>81</v>
      </c>
      <c r="T59" s="111" t="s">
        <v>81</v>
      </c>
      <c r="U59" s="29" t="s">
        <v>136</v>
      </c>
      <c r="V59" s="111" t="s">
        <v>126</v>
      </c>
    </row>
    <row r="60" spans="1:22" s="19" customFormat="1" ht="23.1" customHeight="1" x14ac:dyDescent="0.15">
      <c r="A60" s="163" t="s">
        <v>137</v>
      </c>
      <c r="B60" s="75" t="s">
        <v>97</v>
      </c>
      <c r="C60" s="25">
        <v>5220</v>
      </c>
      <c r="D60" s="35">
        <v>22.2</v>
      </c>
      <c r="E60" s="25">
        <v>6419</v>
      </c>
      <c r="F60" s="105">
        <v>16.3</v>
      </c>
      <c r="G60" s="25">
        <v>3337</v>
      </c>
      <c r="H60" s="35">
        <v>15.4</v>
      </c>
      <c r="I60" s="25">
        <v>11157</v>
      </c>
      <c r="J60" s="35">
        <v>16.5</v>
      </c>
      <c r="K60" s="25">
        <v>2447</v>
      </c>
      <c r="L60" s="35">
        <v>20.5</v>
      </c>
      <c r="M60" s="25">
        <v>710</v>
      </c>
      <c r="N60" s="35">
        <v>19.3</v>
      </c>
      <c r="O60" s="25">
        <v>126</v>
      </c>
      <c r="P60" s="35">
        <v>18.3</v>
      </c>
      <c r="Q60" s="25">
        <v>38</v>
      </c>
      <c r="R60" s="35">
        <v>20</v>
      </c>
      <c r="S60" s="25">
        <v>62</v>
      </c>
      <c r="T60" s="35">
        <v>27.5</v>
      </c>
      <c r="U60" s="25">
        <v>29517</v>
      </c>
      <c r="V60" s="35">
        <v>17.5</v>
      </c>
    </row>
    <row r="61" spans="1:22" s="19" customFormat="1" ht="23.1" customHeight="1" x14ac:dyDescent="0.15">
      <c r="A61" s="164"/>
      <c r="B61" s="76" t="s">
        <v>98</v>
      </c>
      <c r="C61" s="26">
        <v>1538</v>
      </c>
      <c r="D61" s="38">
        <v>6.5</v>
      </c>
      <c r="E61" s="26">
        <v>5013</v>
      </c>
      <c r="F61" s="38">
        <v>12.7</v>
      </c>
      <c r="G61" s="26">
        <v>2896</v>
      </c>
      <c r="H61" s="38">
        <v>13.3</v>
      </c>
      <c r="I61" s="26">
        <v>14940</v>
      </c>
      <c r="J61" s="38">
        <v>22.1</v>
      </c>
      <c r="K61" s="26">
        <v>2550</v>
      </c>
      <c r="L61" s="38">
        <v>21.4</v>
      </c>
      <c r="M61" s="26">
        <v>1142</v>
      </c>
      <c r="N61" s="38">
        <v>31</v>
      </c>
      <c r="O61" s="26">
        <v>276</v>
      </c>
      <c r="P61" s="38">
        <v>39.9</v>
      </c>
      <c r="Q61" s="26">
        <v>92</v>
      </c>
      <c r="R61" s="38">
        <v>48.5</v>
      </c>
      <c r="S61" s="26">
        <v>89</v>
      </c>
      <c r="T61" s="38">
        <v>39.299999999999997</v>
      </c>
      <c r="U61" s="26">
        <v>28536</v>
      </c>
      <c r="V61" s="38">
        <v>16.899999999999999</v>
      </c>
    </row>
    <row r="62" spans="1:22" s="19" customFormat="1" ht="23.1" customHeight="1" x14ac:dyDescent="0.15">
      <c r="A62" s="164"/>
      <c r="B62" s="76" t="s">
        <v>134</v>
      </c>
      <c r="C62" s="26">
        <v>6543</v>
      </c>
      <c r="D62" s="38">
        <v>27.8</v>
      </c>
      <c r="E62" s="26">
        <v>15104</v>
      </c>
      <c r="F62" s="38">
        <v>38.299999999999997</v>
      </c>
      <c r="G62" s="26">
        <v>9104</v>
      </c>
      <c r="H62" s="38">
        <v>42</v>
      </c>
      <c r="I62" s="26">
        <v>32821</v>
      </c>
      <c r="J62" s="38">
        <v>48.7</v>
      </c>
      <c r="K62" s="26">
        <v>6152</v>
      </c>
      <c r="L62" s="38">
        <v>51.6</v>
      </c>
      <c r="M62" s="26">
        <v>1697</v>
      </c>
      <c r="N62" s="38">
        <v>46.1</v>
      </c>
      <c r="O62" s="26">
        <v>256</v>
      </c>
      <c r="P62" s="38">
        <v>37</v>
      </c>
      <c r="Q62" s="26">
        <v>59</v>
      </c>
      <c r="R62" s="38">
        <v>31</v>
      </c>
      <c r="S62" s="26">
        <v>70</v>
      </c>
      <c r="T62" s="38">
        <v>30.8</v>
      </c>
      <c r="U62" s="26">
        <v>71806</v>
      </c>
      <c r="V62" s="38">
        <v>42.5</v>
      </c>
    </row>
    <row r="63" spans="1:22" s="19" customFormat="1" ht="23.1" customHeight="1" x14ac:dyDescent="0.15">
      <c r="A63" s="164"/>
      <c r="B63" s="76" t="s">
        <v>135</v>
      </c>
      <c r="C63" s="26">
        <v>4025</v>
      </c>
      <c r="D63" s="38">
        <v>17.100000000000001</v>
      </c>
      <c r="E63" s="26">
        <v>6775</v>
      </c>
      <c r="F63" s="38">
        <v>17.2</v>
      </c>
      <c r="G63" s="26">
        <v>3506</v>
      </c>
      <c r="H63" s="38">
        <v>16.2</v>
      </c>
      <c r="I63" s="26">
        <v>5635</v>
      </c>
      <c r="J63" s="38">
        <v>8.4</v>
      </c>
      <c r="K63" s="26">
        <v>549</v>
      </c>
      <c r="L63" s="38">
        <v>4.5999999999999996</v>
      </c>
      <c r="M63" s="26">
        <v>97</v>
      </c>
      <c r="N63" s="38">
        <v>2.6</v>
      </c>
      <c r="O63" s="26">
        <v>31</v>
      </c>
      <c r="P63" s="38">
        <v>4.5</v>
      </c>
      <c r="Q63" s="26">
        <v>1</v>
      </c>
      <c r="R63" s="38">
        <v>0.5</v>
      </c>
      <c r="S63" s="26">
        <v>5</v>
      </c>
      <c r="T63" s="38">
        <v>2.4</v>
      </c>
      <c r="U63" s="26">
        <v>20623</v>
      </c>
      <c r="V63" s="38">
        <v>12.2</v>
      </c>
    </row>
    <row r="64" spans="1:22" s="19" customFormat="1" ht="23.1" customHeight="1" x14ac:dyDescent="0.15">
      <c r="A64" s="164"/>
      <c r="B64" s="77" t="s">
        <v>102</v>
      </c>
      <c r="C64" s="27">
        <v>6186</v>
      </c>
      <c r="D64" s="41">
        <v>26.3</v>
      </c>
      <c r="E64" s="27">
        <v>6101</v>
      </c>
      <c r="F64" s="106">
        <v>15.5</v>
      </c>
      <c r="G64" s="27">
        <v>2849</v>
      </c>
      <c r="H64" s="41">
        <v>13.1</v>
      </c>
      <c r="I64" s="27">
        <v>2903</v>
      </c>
      <c r="J64" s="41">
        <v>4.3</v>
      </c>
      <c r="K64" s="27">
        <v>223</v>
      </c>
      <c r="L64" s="41">
        <v>1.9</v>
      </c>
      <c r="M64" s="27">
        <v>38</v>
      </c>
      <c r="N64" s="41">
        <v>1</v>
      </c>
      <c r="O64" s="27">
        <v>3</v>
      </c>
      <c r="P64" s="41">
        <v>0.4</v>
      </c>
      <c r="Q64" s="27" t="s">
        <v>138</v>
      </c>
      <c r="R64" s="41"/>
      <c r="S64" s="27" t="s">
        <v>70</v>
      </c>
      <c r="T64" s="41"/>
      <c r="U64" s="27">
        <v>18303</v>
      </c>
      <c r="V64" s="41">
        <v>10.8</v>
      </c>
    </row>
    <row r="65" spans="1:22" s="19" customFormat="1" ht="23.1" customHeight="1" x14ac:dyDescent="0.15">
      <c r="A65" s="165"/>
      <c r="B65" s="6"/>
      <c r="C65" s="28">
        <v>23513</v>
      </c>
      <c r="D65" s="44">
        <v>100</v>
      </c>
      <c r="E65" s="28">
        <v>39412</v>
      </c>
      <c r="F65" s="107">
        <v>100</v>
      </c>
      <c r="G65" s="28">
        <v>21691</v>
      </c>
      <c r="H65" s="44">
        <v>100</v>
      </c>
      <c r="I65" s="28">
        <v>67455</v>
      </c>
      <c r="J65" s="44">
        <v>100</v>
      </c>
      <c r="K65" s="28">
        <v>11922</v>
      </c>
      <c r="L65" s="44">
        <v>100</v>
      </c>
      <c r="M65" s="28">
        <v>3684</v>
      </c>
      <c r="N65" s="44">
        <v>100</v>
      </c>
      <c r="O65" s="28">
        <v>692</v>
      </c>
      <c r="P65" s="44">
        <v>100</v>
      </c>
      <c r="Q65" s="28">
        <v>189</v>
      </c>
      <c r="R65" s="44">
        <v>100</v>
      </c>
      <c r="S65" s="28">
        <v>227</v>
      </c>
      <c r="T65" s="44">
        <v>100</v>
      </c>
      <c r="U65" s="28">
        <v>168785</v>
      </c>
      <c r="V65" s="44">
        <v>100</v>
      </c>
    </row>
    <row r="66" spans="1:22" s="19" customFormat="1" ht="23.1" customHeight="1" x14ac:dyDescent="0.15">
      <c r="A66" s="163" t="s">
        <v>20</v>
      </c>
      <c r="B66" s="75" t="s">
        <v>97</v>
      </c>
      <c r="C66" s="25"/>
      <c r="D66" s="108">
        <f>D60-D72</f>
        <v>6.1992943459468961</v>
      </c>
      <c r="E66" s="25"/>
      <c r="F66" s="108">
        <f>F60-F72</f>
        <v>2.8799463012684026</v>
      </c>
      <c r="G66" s="25"/>
      <c r="H66" s="108">
        <f>H60-H72</f>
        <v>2.7483834764967412</v>
      </c>
      <c r="I66" s="25"/>
      <c r="J66" s="108">
        <f>J60-J72</f>
        <v>1.5826176758343298</v>
      </c>
      <c r="K66" s="25"/>
      <c r="L66" s="108">
        <f>L60-L72</f>
        <v>1.6362158647594285</v>
      </c>
      <c r="M66" s="25"/>
      <c r="N66" s="108">
        <f>N60-N72</f>
        <v>0.85781584582441184</v>
      </c>
      <c r="O66" s="25"/>
      <c r="P66" s="108">
        <f>P60-P72</f>
        <v>-1.8011378002528424</v>
      </c>
      <c r="Q66" s="25"/>
      <c r="R66" s="108">
        <f>R60-R72</f>
        <v>-1.9780219780219781</v>
      </c>
      <c r="S66" s="25"/>
      <c r="T66" s="108">
        <f>T60-T72</f>
        <v>-2.3449612403100737</v>
      </c>
      <c r="U66" s="25"/>
      <c r="V66" s="108">
        <f>V60-V72</f>
        <v>2.6311922863746151</v>
      </c>
    </row>
    <row r="67" spans="1:22" s="19" customFormat="1" ht="23.1" customHeight="1" x14ac:dyDescent="0.15">
      <c r="A67" s="164"/>
      <c r="B67" s="76" t="s">
        <v>98</v>
      </c>
      <c r="C67" s="26"/>
      <c r="D67" s="109">
        <f>D61-D73</f>
        <v>-3.0821939960600986</v>
      </c>
      <c r="E67" s="26"/>
      <c r="F67" s="109">
        <f>F61-F73</f>
        <v>-3.7246551245255333E-2</v>
      </c>
      <c r="G67" s="26"/>
      <c r="H67" s="109">
        <f>H61-H73</f>
        <v>-2.8307031553502817</v>
      </c>
      <c r="I67" s="26"/>
      <c r="J67" s="109">
        <f>J61-J73</f>
        <v>1.031133818893359</v>
      </c>
      <c r="K67" s="26"/>
      <c r="L67" s="109">
        <f>L61-L73</f>
        <v>-1.1780234070221098</v>
      </c>
      <c r="M67" s="26"/>
      <c r="N67" s="109">
        <f>N61-N73</f>
        <v>-0.55781584582441113</v>
      </c>
      <c r="O67" s="26"/>
      <c r="P67" s="109">
        <f>P61-P73</f>
        <v>7.6991150442474066E-2</v>
      </c>
      <c r="Q67" s="26"/>
      <c r="R67" s="109">
        <f>R61-R73</f>
        <v>8.939560439560438</v>
      </c>
      <c r="S67" s="26"/>
      <c r="T67" s="109">
        <f>T61-T73</f>
        <v>-3.723255813953493</v>
      </c>
      <c r="U67" s="26"/>
      <c r="V67" s="109">
        <f>V61-V73</f>
        <v>-7.1858234943476873E-2</v>
      </c>
    </row>
    <row r="68" spans="1:22" s="19" customFormat="1" ht="23.1" customHeight="1" x14ac:dyDescent="0.15">
      <c r="A68" s="164"/>
      <c r="B68" s="76" t="s">
        <v>134</v>
      </c>
      <c r="C68" s="26"/>
      <c r="D68" s="109">
        <f>D62-D74</f>
        <v>3.4255329158213534</v>
      </c>
      <c r="E68" s="26"/>
      <c r="F68" s="109">
        <f>F62-F74</f>
        <v>-0.95099527821498242</v>
      </c>
      <c r="G68" s="26"/>
      <c r="H68" s="109">
        <f>H62-H74</f>
        <v>-0.41377821901843248</v>
      </c>
      <c r="I68" s="26"/>
      <c r="J68" s="109">
        <f>J62-J74</f>
        <v>-2.8477225785411378</v>
      </c>
      <c r="K68" s="26"/>
      <c r="L68" s="109">
        <f>L62-L74</f>
        <v>-1.9029258777633302</v>
      </c>
      <c r="M68" s="26"/>
      <c r="N68" s="109">
        <f>N62-N74</f>
        <v>-0.6344753747323324</v>
      </c>
      <c r="O68" s="26"/>
      <c r="P68" s="109">
        <f>P62-P74</f>
        <v>8.4702907711758257E-2</v>
      </c>
      <c r="Q68" s="26"/>
      <c r="R68" s="109">
        <f>R62-R74</f>
        <v>-6.9120879120879124</v>
      </c>
      <c r="S68" s="26"/>
      <c r="T68" s="109">
        <f>T62-T74</f>
        <v>5.606201550387599</v>
      </c>
      <c r="U68" s="26"/>
      <c r="V68" s="109">
        <f>V62-V74</f>
        <v>-0.25383537433462777</v>
      </c>
    </row>
    <row r="69" spans="1:22" s="19" customFormat="1" ht="23.1" customHeight="1" x14ac:dyDescent="0.15">
      <c r="A69" s="164"/>
      <c r="B69" s="76" t="s">
        <v>135</v>
      </c>
      <c r="C69" s="26"/>
      <c r="D69" s="109">
        <f>D63-D75</f>
        <v>-5.0163741142571503</v>
      </c>
      <c r="E69" s="26"/>
      <c r="F69" s="109">
        <f>F63-F75</f>
        <v>-2.224127395611518</v>
      </c>
      <c r="G69" s="26"/>
      <c r="H69" s="109">
        <f>H63-H75</f>
        <v>-1.156584797341047</v>
      </c>
      <c r="I69" s="26"/>
      <c r="J69" s="109">
        <f>J63-J75</f>
        <v>0.14230894662463278</v>
      </c>
      <c r="K69" s="26"/>
      <c r="L69" s="109">
        <f>L63-L75</f>
        <v>0.79635890767230144</v>
      </c>
      <c r="M69" s="26"/>
      <c r="N69" s="109">
        <f>N63-N75</f>
        <v>0.59250535331905807</v>
      </c>
      <c r="O69" s="26"/>
      <c r="P69" s="109">
        <f>P63-P75</f>
        <v>1.3394437420986098</v>
      </c>
      <c r="Q69" s="26"/>
      <c r="R69" s="109">
        <f>R63-R75</f>
        <v>-4.9450549450549497E-2</v>
      </c>
      <c r="S69" s="26"/>
      <c r="T69" s="109">
        <f>T63-T75</f>
        <v>0.46201550387596901</v>
      </c>
      <c r="U69" s="26"/>
      <c r="V69" s="109">
        <f>V63-V75</f>
        <v>-1.7019901069826293</v>
      </c>
    </row>
    <row r="70" spans="1:22" s="19" customFormat="1" ht="23.1" customHeight="1" x14ac:dyDescent="0.15">
      <c r="A70" s="164"/>
      <c r="B70" s="77" t="s">
        <v>102</v>
      </c>
      <c r="C70" s="27"/>
      <c r="D70" s="110">
        <f>D64-D76</f>
        <v>-1.62331892622975</v>
      </c>
      <c r="E70" s="27"/>
      <c r="F70" s="110">
        <f>F64-F76</f>
        <v>0.33242292380335314</v>
      </c>
      <c r="G70" s="27"/>
      <c r="H70" s="110">
        <f>H64-H76</f>
        <v>1.6569991798679151</v>
      </c>
      <c r="I70" s="27"/>
      <c r="J70" s="110">
        <f>J64-J76</f>
        <v>9.1662137188824211E-2</v>
      </c>
      <c r="K70" s="27"/>
      <c r="L70" s="110">
        <f>L64-L76</f>
        <v>0.64837451235370591</v>
      </c>
      <c r="M70" s="27"/>
      <c r="N70" s="110">
        <f>N64-N76</f>
        <v>-0.28479657387580293</v>
      </c>
      <c r="O70" s="27"/>
      <c r="P70" s="110">
        <f>P64-P76</f>
        <v>0.4</v>
      </c>
      <c r="Q70" s="27"/>
      <c r="R70" s="110">
        <f>R64-R76</f>
        <v>-0.5494505494505495</v>
      </c>
      <c r="S70" s="27"/>
      <c r="T70" s="110">
        <f>T64-T76</f>
        <v>0</v>
      </c>
      <c r="U70" s="27"/>
      <c r="V70" s="110">
        <f>V64-V76</f>
        <v>-0.70350857011388435</v>
      </c>
    </row>
    <row r="71" spans="1:22" s="19" customFormat="1" ht="23.1" customHeight="1" x14ac:dyDescent="0.15">
      <c r="A71" s="165"/>
      <c r="B71" s="6"/>
      <c r="C71" s="29" t="s">
        <v>67</v>
      </c>
      <c r="D71" s="111" t="s">
        <v>67</v>
      </c>
      <c r="E71" s="29" t="s">
        <v>67</v>
      </c>
      <c r="F71" s="111" t="s">
        <v>126</v>
      </c>
      <c r="G71" s="29" t="s">
        <v>129</v>
      </c>
      <c r="H71" s="111" t="s">
        <v>81</v>
      </c>
      <c r="I71" s="29" t="s">
        <v>81</v>
      </c>
      <c r="J71" s="111" t="s">
        <v>129</v>
      </c>
      <c r="K71" s="29" t="s">
        <v>81</v>
      </c>
      <c r="L71" s="111" t="s">
        <v>131</v>
      </c>
      <c r="M71" s="29" t="s">
        <v>131</v>
      </c>
      <c r="N71" s="111" t="s">
        <v>67</v>
      </c>
      <c r="O71" s="29" t="s">
        <v>21</v>
      </c>
      <c r="P71" s="111" t="s">
        <v>21</v>
      </c>
      <c r="Q71" s="29" t="s">
        <v>21</v>
      </c>
      <c r="R71" s="111" t="s">
        <v>126</v>
      </c>
      <c r="S71" s="29" t="s">
        <v>129</v>
      </c>
      <c r="T71" s="111" t="s">
        <v>21</v>
      </c>
      <c r="U71" s="29" t="s">
        <v>21</v>
      </c>
      <c r="V71" s="111" t="s">
        <v>126</v>
      </c>
    </row>
    <row r="72" spans="1:22" s="19" customFormat="1" ht="23.1" customHeight="1" x14ac:dyDescent="0.15">
      <c r="A72" s="163" t="s">
        <v>139</v>
      </c>
      <c r="B72" s="75" t="s">
        <v>97</v>
      </c>
      <c r="C72" s="25">
        <v>5441.66357421875</v>
      </c>
      <c r="D72" s="35">
        <f>IF(ROUND(C77,0)=0,"",ROUND(C72,0)/ROUND(C77,0)*100)</f>
        <v>16.000705654053103</v>
      </c>
      <c r="E72" s="25">
        <v>5798.4423828125</v>
      </c>
      <c r="F72" s="105">
        <f>IF(ROUND(E77,0)=0,"",ROUND(E72,0)/ROUND(E77,0)*100)</f>
        <v>13.420053698731598</v>
      </c>
      <c r="G72" s="25">
        <v>2931.454833984375</v>
      </c>
      <c r="H72" s="35">
        <f>IF(ROUND(G77,0)=0,"",ROUND(G72,0)/ROUND(G77,0)*100)</f>
        <v>12.651616523503259</v>
      </c>
      <c r="I72" s="25">
        <v>10978.2822265625</v>
      </c>
      <c r="J72" s="35">
        <f>IF(ROUND(I77,0)=0,"",ROUND(I72,0)/ROUND(I77,0)*100)</f>
        <v>14.91738232416567</v>
      </c>
      <c r="K72" s="25">
        <v>2320.901611328125</v>
      </c>
      <c r="L72" s="35">
        <f>IF(ROUND(K77,0)=0,"",ROUND(K72,0)/ROUND(K77,0)*100)</f>
        <v>18.863784135240572</v>
      </c>
      <c r="M72" s="25">
        <v>689.0736083984375</v>
      </c>
      <c r="N72" s="35">
        <f>IF(ROUND(M77,0)=0,"",ROUND(M72,0)/ROUND(M77,0)*100)</f>
        <v>18.442184154175589</v>
      </c>
      <c r="O72" s="25">
        <v>158.58992004394531</v>
      </c>
      <c r="P72" s="35">
        <f>IF(ROUND(O77,0)=0,"",ROUND(O72,0)/ROUND(O77,0)*100)</f>
        <v>20.101137800252843</v>
      </c>
      <c r="Q72" s="25">
        <v>40.199695587158203</v>
      </c>
      <c r="R72" s="35">
        <f>IF(ROUND(Q77,0)=0,"",ROUND(Q72,0)/ROUND(Q77,0)*100)</f>
        <v>21.978021978021978</v>
      </c>
      <c r="S72" s="25">
        <v>77.111381530761719</v>
      </c>
      <c r="T72" s="35">
        <f>IF(ROUND(S77,0)=0,"",ROUND(S72,0)/ROUND(S77,0)*100)</f>
        <v>29.844961240310074</v>
      </c>
      <c r="U72" s="25">
        <v>28435.71875</v>
      </c>
      <c r="V72" s="35">
        <f>IF(ROUND(U77,0)=0,"",ROUND(U72,0)/ROUND(U77,0)*100)</f>
        <v>14.868807713625385</v>
      </c>
    </row>
    <row r="73" spans="1:22" s="19" customFormat="1" ht="23.1" customHeight="1" x14ac:dyDescent="0.15">
      <c r="A73" s="164"/>
      <c r="B73" s="76" t="s">
        <v>98</v>
      </c>
      <c r="C73" s="26">
        <v>3258.98779296875</v>
      </c>
      <c r="D73" s="38">
        <f>IF(ROUND(C77,0)=0,"",ROUND(C73,0)/ROUND(C77,0)*100)</f>
        <v>9.5821939960600986</v>
      </c>
      <c r="E73" s="26">
        <v>5503.017578125</v>
      </c>
      <c r="F73" s="38">
        <f>IF(ROUND(E77,0)=0,"",ROUND(E73,0)/ROUND(E77,0)*100)</f>
        <v>12.737246551245255</v>
      </c>
      <c r="G73" s="26">
        <v>3737.149658203125</v>
      </c>
      <c r="H73" s="38">
        <f>IF(ROUND(G77,0)=0,"",ROUND(G73,0)/ROUND(G77,0)*100)</f>
        <v>16.130703155350282</v>
      </c>
      <c r="I73" s="26">
        <v>15504.765625</v>
      </c>
      <c r="J73" s="38">
        <f>IF(ROUND(I77,0)=0,"",ROUND(I73,0)/ROUND(I77,0)*100)</f>
        <v>21.068866181106642</v>
      </c>
      <c r="K73" s="26">
        <v>2777.71533203125</v>
      </c>
      <c r="L73" s="38">
        <f>IF(ROUND(K77,0)=0,"",ROUND(K73,0)/ROUND(K77,0)*100)</f>
        <v>22.578023407022108</v>
      </c>
      <c r="M73" s="26">
        <v>1178.7327880859375</v>
      </c>
      <c r="N73" s="38">
        <f>IF(ROUND(M77,0)=0,"",ROUND(M73,0)/ROUND(M77,0)*100)</f>
        <v>31.557815845824411</v>
      </c>
      <c r="O73" s="26">
        <v>314.741943359375</v>
      </c>
      <c r="P73" s="38">
        <f>IF(ROUND(O77,0)=0,"",ROUND(O73,0)/ROUND(O77,0)*100)</f>
        <v>39.823008849557525</v>
      </c>
      <c r="Q73" s="26">
        <v>71.740333557128906</v>
      </c>
      <c r="R73" s="38">
        <f>IF(ROUND(Q77,0)=0,"",ROUND(Q73,0)/ROUND(Q77,0)*100)</f>
        <v>39.560439560439562</v>
      </c>
      <c r="S73" s="26">
        <v>111.1973876953125</v>
      </c>
      <c r="T73" s="38">
        <f>IF(ROUND(S77,0)=0,"",ROUND(S73,0)/ROUND(S77,0)*100)</f>
        <v>43.02325581395349</v>
      </c>
      <c r="U73" s="26">
        <v>32458.048828125</v>
      </c>
      <c r="V73" s="38">
        <f>IF(ROUND(U77,0)=0,"",ROUND(U73,0)/ROUND(U77,0)*100)</f>
        <v>16.971858234943475</v>
      </c>
    </row>
    <row r="74" spans="1:22" s="19" customFormat="1" ht="23.1" customHeight="1" x14ac:dyDescent="0.15">
      <c r="A74" s="164"/>
      <c r="B74" s="76" t="s">
        <v>134</v>
      </c>
      <c r="C74" s="26">
        <v>8290.482421875</v>
      </c>
      <c r="D74" s="38">
        <f>IF(ROUND(C77,0)=0,"",ROUND(C74,0)/ROUND(C77,0)*100)</f>
        <v>24.374467084178647</v>
      </c>
      <c r="E74" s="26">
        <v>16958.052734375</v>
      </c>
      <c r="F74" s="38">
        <f>IF(ROUND(E77,0)=0,"",ROUND(E74,0)/ROUND(E77,0)*100)</f>
        <v>39.25099527821498</v>
      </c>
      <c r="G74" s="26">
        <v>9826.4287109375</v>
      </c>
      <c r="H74" s="38">
        <f>IF(ROUND(G77,0)=0,"",ROUND(G74,0)/ROUND(G77,0)*100)</f>
        <v>42.413778219018432</v>
      </c>
      <c r="I74" s="26">
        <v>37934.97265625</v>
      </c>
      <c r="J74" s="38">
        <f>IF(ROUND(I77,0)=0,"",ROUND(I74,0)/ROUND(I77,0)*100)</f>
        <v>51.547722578541141</v>
      </c>
      <c r="K74" s="26">
        <v>6582.8125</v>
      </c>
      <c r="L74" s="38">
        <f>IF(ROUND(K77,0)=0,"",ROUND(K74,0)/ROUND(K77,0)*100)</f>
        <v>53.502925877763332</v>
      </c>
      <c r="M74" s="26">
        <v>1745.5521240234375</v>
      </c>
      <c r="N74" s="38">
        <f>IF(ROUND(M77,0)=0,"",ROUND(M74,0)/ROUND(M77,0)*100)</f>
        <v>46.734475374732334</v>
      </c>
      <c r="O74" s="26">
        <v>292.29159545898438</v>
      </c>
      <c r="P74" s="38">
        <f>IF(ROUND(O77,0)=0,"",ROUND(O74,0)/ROUND(O77,0)*100)</f>
        <v>36.915297092288242</v>
      </c>
      <c r="Q74" s="26">
        <v>68.799545288085938</v>
      </c>
      <c r="R74" s="38">
        <f>IF(ROUND(Q77,0)=0,"",ROUND(Q74,0)/ROUND(Q77,0)*100)</f>
        <v>37.912087912087912</v>
      </c>
      <c r="S74" s="26">
        <v>65.448509216308594</v>
      </c>
      <c r="T74" s="38">
        <f>IF(ROUND(S77,0)=0,"",ROUND(S74,0)/ROUND(S77,0)*100)</f>
        <v>25.193798449612402</v>
      </c>
      <c r="U74" s="26">
        <v>81764.8359375</v>
      </c>
      <c r="V74" s="38">
        <f>IF(ROUND(U77,0)=0,"",ROUND(U74,0)/ROUND(U77,0)*100)</f>
        <v>42.753835374334628</v>
      </c>
    </row>
    <row r="75" spans="1:22" s="19" customFormat="1" ht="23.1" customHeight="1" x14ac:dyDescent="0.15">
      <c r="A75" s="164"/>
      <c r="B75" s="76" t="s">
        <v>135</v>
      </c>
      <c r="C75" s="26">
        <v>7521.99853515625</v>
      </c>
      <c r="D75" s="38">
        <f>IF(ROUND(C77,0)=0,"",ROUND(C75,0)/ROUND(C77,0)*100)</f>
        <v>22.116374114257152</v>
      </c>
      <c r="E75" s="26">
        <v>8392.322265625</v>
      </c>
      <c r="F75" s="38">
        <f>IF(ROUND(E77,0)=0,"",ROUND(E75,0)/ROUND(E77,0)*100)</f>
        <v>19.424127395611517</v>
      </c>
      <c r="G75" s="26">
        <v>4021.49267578125</v>
      </c>
      <c r="H75" s="38">
        <f>IF(ROUND(G77,0)=0,"",ROUND(G75,0)/ROUND(G77,0)*100)</f>
        <v>17.356584797341046</v>
      </c>
      <c r="I75" s="26">
        <v>6077.24072265625</v>
      </c>
      <c r="J75" s="38">
        <f>IF(ROUND(I77,0)=0,"",ROUND(I75,0)/ROUND(I77,0)*100)</f>
        <v>8.2576910533753676</v>
      </c>
      <c r="K75" s="26">
        <v>467.885498046875</v>
      </c>
      <c r="L75" s="38">
        <f>IF(ROUND(K77,0)=0,"",ROUND(K75,0)/ROUND(K77,0)*100)</f>
        <v>3.8036410923276982</v>
      </c>
      <c r="M75" s="26">
        <v>74.9462890625</v>
      </c>
      <c r="N75" s="38">
        <f>IF(ROUND(M77,0)=0,"",ROUND(M75,0)/ROUND(M77,0)*100)</f>
        <v>2.007494646680942</v>
      </c>
      <c r="O75" s="26">
        <v>25.206911087036133</v>
      </c>
      <c r="P75" s="38">
        <f>IF(ROUND(O77,0)=0,"",ROUND(O75,0)/ROUND(O77,0)*100)</f>
        <v>3.1605562579013902</v>
      </c>
      <c r="Q75" s="26">
        <v>0.94444441795349121</v>
      </c>
      <c r="R75" s="38">
        <f>IF(ROUND(Q77,0)=0,"",ROUND(Q75,0)/ROUND(Q77,0)*100)</f>
        <v>0.5494505494505495</v>
      </c>
      <c r="S75" s="26">
        <v>4.5714282989501953</v>
      </c>
      <c r="T75" s="38">
        <f>IF(ROUND(S77,0)=0,"",ROUND(S75,0)/ROUND(S77,0)*100)</f>
        <v>1.9379844961240309</v>
      </c>
      <c r="U75" s="26">
        <v>26586.607421875</v>
      </c>
      <c r="V75" s="38">
        <f>IF(ROUND(U77,0)=0,"",ROUND(U75,0)/ROUND(U77,0)*100)</f>
        <v>13.901990106982629</v>
      </c>
    </row>
    <row r="76" spans="1:22" s="19" customFormat="1" ht="23.1" customHeight="1" x14ac:dyDescent="0.15">
      <c r="A76" s="164"/>
      <c r="B76" s="77" t="s">
        <v>102</v>
      </c>
      <c r="C76" s="27">
        <v>9497.4580078125</v>
      </c>
      <c r="D76" s="41">
        <f>IF(ROUND(C77,0)=0,"",ROUND(C76,0)/ROUND(C77,0)*100)</f>
        <v>27.923318926229751</v>
      </c>
      <c r="E76" s="27">
        <v>6552.56103515625</v>
      </c>
      <c r="F76" s="106">
        <f>IF(ROUND(E77,0)=0,"",ROUND(E76,0)/ROUND(E77,0)*100)</f>
        <v>15.167577076196647</v>
      </c>
      <c r="G76" s="27">
        <v>2650.557373046875</v>
      </c>
      <c r="H76" s="41">
        <f>IF(ROUND(G77,0)=0,"",ROUND(G76,0)/ROUND(G77,0)*100)</f>
        <v>11.443000820132085</v>
      </c>
      <c r="I76" s="27">
        <v>3097.1123046875</v>
      </c>
      <c r="J76" s="41">
        <f>IF(ROUND(I77,0)=0,"",ROUND(I76,0)/ROUND(I77,0)*100)</f>
        <v>4.2083378628111756</v>
      </c>
      <c r="K76" s="27">
        <v>154.29473876953125</v>
      </c>
      <c r="L76" s="41">
        <f>IF(ROUND(K77,0)=0,"",ROUND(K76,0)/ROUND(K77,0)*100)</f>
        <v>1.251625487646294</v>
      </c>
      <c r="M76" s="27">
        <v>47.587612152099609</v>
      </c>
      <c r="N76" s="41">
        <f>IF(ROUND(M77,0)=0,"",ROUND(M76,0)/ROUND(M77,0)*100)</f>
        <v>1.2847965738758029</v>
      </c>
      <c r="O76" s="27"/>
      <c r="P76" s="41"/>
      <c r="Q76" s="27">
        <v>0.75</v>
      </c>
      <c r="R76" s="41">
        <f>IF(ROUND(Q77,0)=0,"",ROUND(Q76,0)/ROUND(Q77,0)*100)</f>
        <v>0.5494505494505495</v>
      </c>
      <c r="S76" s="27"/>
      <c r="T76" s="41"/>
      <c r="U76" s="27">
        <v>22000.3203125</v>
      </c>
      <c r="V76" s="41">
        <f>IF(ROUND(U77,0)=0,"",ROUND(U76,0)/ROUND(U77,0)*100)</f>
        <v>11.503508570113885</v>
      </c>
    </row>
    <row r="77" spans="1:22" s="19" customFormat="1" ht="23.1" customHeight="1" x14ac:dyDescent="0.15">
      <c r="A77" s="165"/>
      <c r="B77" s="6"/>
      <c r="C77" s="28">
        <v>34010.58984375</v>
      </c>
      <c r="D77" s="44">
        <f>IF(ROUND(C77,0)=0,"",ROUND(C77,0)/ROUND(C77,0)*100)</f>
        <v>100</v>
      </c>
      <c r="E77" s="28">
        <v>43204.39453125</v>
      </c>
      <c r="F77" s="107">
        <f>IF(ROUND(E77,0)=0,"",ROUND(E77,0)/ROUND(E77,0)*100)</f>
        <v>100</v>
      </c>
      <c r="G77" s="28">
        <v>23167.083984375</v>
      </c>
      <c r="H77" s="44">
        <f>IF(ROUND(G77,0)=0,"",ROUND(G77,0)/ROUND(G77,0)*100)</f>
        <v>100</v>
      </c>
      <c r="I77" s="28">
        <v>73592.375</v>
      </c>
      <c r="J77" s="44">
        <f>IF(ROUND(I77,0)=0,"",ROUND(I77,0)/ROUND(I77,0)*100)</f>
        <v>100</v>
      </c>
      <c r="K77" s="28">
        <v>12303.609375</v>
      </c>
      <c r="L77" s="44">
        <f>IF(ROUND(K77,0)=0,"",ROUND(K77,0)/ROUND(K77,0)*100)</f>
        <v>100</v>
      </c>
      <c r="M77" s="28">
        <v>3735.892333984375</v>
      </c>
      <c r="N77" s="44">
        <f>IF(ROUND(M77,0)=0,"",ROUND(M77,0)/ROUND(M77,0)*100)</f>
        <v>100</v>
      </c>
      <c r="O77" s="28">
        <v>790.83038330078125</v>
      </c>
      <c r="P77" s="44">
        <f>IF(ROUND(O77,0)=0,"",ROUND(O77,0)/ROUND(O77,0)*100)</f>
        <v>100</v>
      </c>
      <c r="Q77" s="28">
        <v>182.43402099609375</v>
      </c>
      <c r="R77" s="44">
        <f>IF(ROUND(Q77,0)=0,"",ROUND(Q77,0)/ROUND(Q77,0)*100)</f>
        <v>100</v>
      </c>
      <c r="S77" s="28">
        <v>258.32870483398438</v>
      </c>
      <c r="T77" s="44">
        <f>IF(ROUND(S77,0)=0,"",ROUND(S77,0)/ROUND(S77,0)*100)</f>
        <v>100</v>
      </c>
      <c r="U77" s="28">
        <v>191245.53125</v>
      </c>
      <c r="V77" s="44">
        <f>IF(ROUND(U77,0)=0,"",ROUND(U77,0)/ROUND(U77,0)*100)</f>
        <v>100</v>
      </c>
    </row>
    <row r="78" spans="1:22" s="19" customFormat="1" x14ac:dyDescent="0.1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30"/>
      <c r="M78" s="30"/>
      <c r="N78" s="10"/>
      <c r="O78" s="10"/>
      <c r="P78" s="10"/>
      <c r="Q78" s="10"/>
      <c r="R78" s="31"/>
      <c r="S78" s="32" t="str">
        <f>$O$132</f>
        <v>（注）無効回答企業 915社を除く</v>
      </c>
      <c r="T78" s="10"/>
      <c r="U78" s="10"/>
      <c r="V78" s="10"/>
    </row>
    <row r="79" spans="1:22" s="19" customFormat="1" ht="29.25" customHeight="1" x14ac:dyDescent="0.1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30"/>
      <c r="N79" s="10"/>
      <c r="O79" s="10"/>
      <c r="P79" s="10"/>
      <c r="Q79" s="10"/>
      <c r="R79" s="10"/>
      <c r="S79" s="10"/>
      <c r="T79" s="10"/>
      <c r="U79" s="10"/>
      <c r="V79" s="10"/>
    </row>
    <row r="80" spans="1:22" s="19" customFormat="1" ht="23.1" customHeight="1" x14ac:dyDescent="0.15">
      <c r="A80" s="10"/>
      <c r="B80" s="10"/>
      <c r="C80" s="10"/>
      <c r="D80" s="10"/>
      <c r="E80" s="10"/>
      <c r="F80" s="10"/>
      <c r="G80" s="30"/>
      <c r="H80" s="10"/>
      <c r="I80" s="10"/>
      <c r="J80" s="30"/>
      <c r="K80" s="10"/>
      <c r="L80" s="10"/>
      <c r="M80" s="10"/>
      <c r="N80" s="10"/>
      <c r="O80" s="10"/>
      <c r="P80" s="10"/>
      <c r="Q80" s="10"/>
      <c r="R80" s="10"/>
      <c r="S80" s="11" t="s">
        <v>140</v>
      </c>
      <c r="T80" s="10"/>
      <c r="U80" s="10"/>
      <c r="V80" s="10"/>
    </row>
    <row r="81" spans="1:22" s="19" customFormat="1" ht="23.1" customHeight="1" x14ac:dyDescent="0.15">
      <c r="A81" s="22"/>
      <c r="B81" s="5" t="s">
        <v>17</v>
      </c>
      <c r="C81" s="121" t="s">
        <v>19</v>
      </c>
      <c r="D81" s="136"/>
      <c r="E81" s="12"/>
      <c r="F81" s="121" t="s">
        <v>141</v>
      </c>
      <c r="G81" s="136"/>
      <c r="H81" s="12"/>
      <c r="I81" s="121" t="s">
        <v>142</v>
      </c>
      <c r="J81" s="136"/>
      <c r="K81" s="12"/>
      <c r="L81" s="121" t="s">
        <v>143</v>
      </c>
      <c r="M81" s="136"/>
      <c r="N81" s="12"/>
      <c r="O81" s="121" t="s">
        <v>22</v>
      </c>
      <c r="P81" s="136"/>
      <c r="Q81" s="12"/>
      <c r="R81" s="121" t="s">
        <v>71</v>
      </c>
      <c r="S81" s="135"/>
      <c r="T81" s="10"/>
      <c r="U81" s="10"/>
      <c r="V81" s="10"/>
    </row>
    <row r="82" spans="1:22" s="19" customFormat="1" ht="23.1" customHeight="1" x14ac:dyDescent="0.15">
      <c r="A82" s="23" t="s">
        <v>0</v>
      </c>
      <c r="B82" s="24" t="s">
        <v>86</v>
      </c>
      <c r="C82" s="33"/>
      <c r="D82" s="78"/>
      <c r="E82" s="79" t="s">
        <v>23</v>
      </c>
      <c r="F82" s="33"/>
      <c r="G82" s="78"/>
      <c r="H82" s="79" t="s">
        <v>23</v>
      </c>
      <c r="I82" s="33"/>
      <c r="J82" s="78"/>
      <c r="K82" s="79" t="s">
        <v>23</v>
      </c>
      <c r="L82" s="33"/>
      <c r="M82" s="78"/>
      <c r="N82" s="79" t="s">
        <v>23</v>
      </c>
      <c r="O82" s="33"/>
      <c r="P82" s="78"/>
      <c r="Q82" s="79" t="s">
        <v>23</v>
      </c>
      <c r="R82" s="45"/>
      <c r="S82" s="6"/>
      <c r="T82" s="10"/>
      <c r="U82" s="10"/>
      <c r="V82" s="10"/>
    </row>
    <row r="83" spans="1:22" s="19" customFormat="1" ht="23.1" customHeight="1" x14ac:dyDescent="0.15">
      <c r="A83" s="137" t="s">
        <v>72</v>
      </c>
      <c r="B83" s="75" t="s">
        <v>120</v>
      </c>
      <c r="C83" s="34">
        <f>IF('3-5-1'!V6&lt;&gt;"",'3-5-1'!V6,"")</f>
        <v>927.367720260081</v>
      </c>
      <c r="D83" s="35">
        <f>IF('3-5-1'!W6&lt;&gt;"",'3-5-1'!W6,"")</f>
        <v>34.302595037636792</v>
      </c>
      <c r="E83" s="36">
        <f t="shared" ref="E83:E131" si="20">IF(AND(ISNUMBER(D83),ISNUMBER(G83)),D83-G83,"")</f>
        <v>7.3015010498015442</v>
      </c>
      <c r="F83" s="34">
        <v>933.42484115922184</v>
      </c>
      <c r="G83" s="35">
        <v>27.001093987835247</v>
      </c>
      <c r="H83" s="36">
        <f t="shared" ref="H83:H131" si="21">IF(AND(ISNUMBER(G83),ISNUMBER(J83)),G83-J83,"")</f>
        <v>-1.7989060121647533</v>
      </c>
      <c r="I83" s="34">
        <v>1029.8599999999999</v>
      </c>
      <c r="J83" s="35">
        <v>28.8</v>
      </c>
      <c r="K83" s="36">
        <f>J83-M83</f>
        <v>7</v>
      </c>
      <c r="L83" s="34">
        <v>978.01</v>
      </c>
      <c r="M83" s="35">
        <v>21.8</v>
      </c>
      <c r="N83" s="36">
        <f>M83-P83</f>
        <v>0.10000000000000142</v>
      </c>
      <c r="O83" s="34">
        <v>1128</v>
      </c>
      <c r="P83" s="35">
        <v>21.7</v>
      </c>
      <c r="Q83" s="36">
        <f>P83-S83</f>
        <v>0.84174641148325335</v>
      </c>
      <c r="R83" s="34">
        <v>1394.5341796875</v>
      </c>
      <c r="S83" s="35">
        <f>IF(ROUND(R89,0)=0,"",ROUND(R83,0)/ROUND(R89,0)*100)</f>
        <v>20.858253588516746</v>
      </c>
      <c r="T83" s="10"/>
      <c r="U83" s="10"/>
      <c r="V83" s="10"/>
    </row>
    <row r="84" spans="1:22" s="19" customFormat="1" ht="23.1" customHeight="1" x14ac:dyDescent="0.15">
      <c r="A84" s="138"/>
      <c r="B84" s="76" t="s">
        <v>121</v>
      </c>
      <c r="C84" s="37">
        <f>IF('3-5-1'!V7&lt;&gt;"",'3-5-1'!V7,"")</f>
        <v>452.02290067478924</v>
      </c>
      <c r="D84" s="38">
        <f>IF('3-5-1'!W7&lt;&gt;"",'3-5-1'!W7,"")</f>
        <v>16.719967894975539</v>
      </c>
      <c r="E84" s="39">
        <f t="shared" si="20"/>
        <v>-3.9370283679859668</v>
      </c>
      <c r="F84" s="37">
        <v>714.11008251252542</v>
      </c>
      <c r="G84" s="38">
        <v>20.656996262961506</v>
      </c>
      <c r="H84" s="39">
        <f t="shared" si="21"/>
        <v>-0.44300373703849516</v>
      </c>
      <c r="I84" s="37">
        <v>753.18</v>
      </c>
      <c r="J84" s="38">
        <v>21.1</v>
      </c>
      <c r="K84" s="39">
        <f t="shared" ref="K84:K131" si="22">J84-M84</f>
        <v>3.5</v>
      </c>
      <c r="L84" s="37">
        <v>789.24</v>
      </c>
      <c r="M84" s="38">
        <v>17.600000000000001</v>
      </c>
      <c r="N84" s="39">
        <f t="shared" ref="N84:N131" si="23">M84-P84</f>
        <v>1.8000000000000007</v>
      </c>
      <c r="O84" s="37">
        <v>821</v>
      </c>
      <c r="P84" s="38">
        <v>15.8</v>
      </c>
      <c r="Q84" s="39">
        <f t="shared" ref="Q84:Q131" si="24">P84-S84</f>
        <v>-1.3202153110047838</v>
      </c>
      <c r="R84" s="37">
        <v>1145.438720703125</v>
      </c>
      <c r="S84" s="38">
        <f>IF(ROUND(R89,0)=0,"",ROUND(R84,0)/ROUND(R89,0)*100)</f>
        <v>17.120215311004785</v>
      </c>
      <c r="T84" s="10"/>
      <c r="U84" s="10"/>
      <c r="V84" s="10"/>
    </row>
    <row r="85" spans="1:22" s="19" customFormat="1" ht="23.1" customHeight="1" x14ac:dyDescent="0.15">
      <c r="A85" s="138"/>
      <c r="B85" s="76" t="s">
        <v>122</v>
      </c>
      <c r="C85" s="37">
        <f>IF('3-5-1'!V8&lt;&gt;"",'3-5-1'!V8,"")</f>
        <v>480.8048564413109</v>
      </c>
      <c r="D85" s="38">
        <f>IF('3-5-1'!W8&lt;&gt;"",'3-5-1'!W8,"")</f>
        <v>17.784589567135189</v>
      </c>
      <c r="E85" s="39">
        <f t="shared" si="20"/>
        <v>-5.5381856517153416</v>
      </c>
      <c r="F85" s="37">
        <v>806.26576700395231</v>
      </c>
      <c r="G85" s="38">
        <v>23.322775218850531</v>
      </c>
      <c r="H85" s="39">
        <f t="shared" si="21"/>
        <v>-1.1772247811494694</v>
      </c>
      <c r="I85" s="37">
        <v>874.81</v>
      </c>
      <c r="J85" s="38">
        <v>24.5</v>
      </c>
      <c r="K85" s="80" t="s">
        <v>144</v>
      </c>
      <c r="L85" s="171">
        <v>2285.14</v>
      </c>
      <c r="M85" s="173">
        <v>51</v>
      </c>
      <c r="N85" s="169">
        <f t="shared" si="23"/>
        <v>-3.5</v>
      </c>
      <c r="O85" s="171">
        <v>2839</v>
      </c>
      <c r="P85" s="173">
        <v>54.5</v>
      </c>
      <c r="Q85" s="169">
        <f t="shared" si="24"/>
        <v>2.137559808612437</v>
      </c>
      <c r="R85" s="171">
        <v>3502.1083984375</v>
      </c>
      <c r="S85" s="173">
        <v>52.362440191387563</v>
      </c>
      <c r="T85" s="10"/>
      <c r="U85" s="10"/>
      <c r="V85" s="10"/>
    </row>
    <row r="86" spans="1:22" s="30" customFormat="1" ht="23.1" customHeight="1" x14ac:dyDescent="0.15">
      <c r="A86" s="138"/>
      <c r="B86" s="76" t="s">
        <v>123</v>
      </c>
      <c r="C86" s="37">
        <f>IF('3-5-1'!V9&lt;&gt;"",'3-5-1'!V9,"")</f>
        <v>628.11344149821696</v>
      </c>
      <c r="D86" s="38">
        <f>IF('3-5-1'!W9&lt;&gt;"",'3-5-1'!W9,"")</f>
        <v>23.233417069301414</v>
      </c>
      <c r="E86" s="39">
        <f t="shared" si="20"/>
        <v>0.83466606118517106</v>
      </c>
      <c r="F86" s="37">
        <v>774.32235195119517</v>
      </c>
      <c r="G86" s="38">
        <v>22.398751008116243</v>
      </c>
      <c r="H86" s="39">
        <f t="shared" si="21"/>
        <v>3.9987510081162441</v>
      </c>
      <c r="I86" s="37">
        <v>655.61</v>
      </c>
      <c r="J86" s="38">
        <v>18.399999999999999</v>
      </c>
      <c r="K86" s="80" t="s">
        <v>67</v>
      </c>
      <c r="L86" s="172"/>
      <c r="M86" s="174"/>
      <c r="N86" s="170">
        <f t="shared" si="23"/>
        <v>0</v>
      </c>
      <c r="O86" s="172"/>
      <c r="P86" s="174"/>
      <c r="Q86" s="170">
        <f t="shared" si="24"/>
        <v>0</v>
      </c>
      <c r="R86" s="172"/>
      <c r="S86" s="174"/>
      <c r="T86" s="10"/>
      <c r="U86" s="10"/>
      <c r="V86" s="10"/>
    </row>
    <row r="87" spans="1:22" s="19" customFormat="1" ht="23.1" customHeight="1" x14ac:dyDescent="0.15">
      <c r="A87" s="138"/>
      <c r="B87" s="76" t="s">
        <v>124</v>
      </c>
      <c r="C87" s="37">
        <f>IF('3-5-1'!V10&lt;&gt;"",'3-5-1'!V10,"")</f>
        <v>177.43893056488886</v>
      </c>
      <c r="D87" s="38">
        <f>IF('3-5-1'!W10&lt;&gt;"",'3-5-1'!W10,"")</f>
        <v>6.5633250393616676</v>
      </c>
      <c r="E87" s="39">
        <f t="shared" si="20"/>
        <v>2.1895501153814196</v>
      </c>
      <c r="F87" s="37">
        <v>151.20091673032849</v>
      </c>
      <c r="G87" s="38">
        <v>4.3737749239802479</v>
      </c>
      <c r="H87" s="39">
        <f t="shared" si="21"/>
        <v>-0.4262250760197519</v>
      </c>
      <c r="I87" s="37">
        <v>170.26</v>
      </c>
      <c r="J87" s="38">
        <v>4.8</v>
      </c>
      <c r="K87" s="39">
        <f t="shared" si="22"/>
        <v>-0.90000000000000036</v>
      </c>
      <c r="L87" s="37">
        <v>254.11</v>
      </c>
      <c r="M87" s="38">
        <v>5.7</v>
      </c>
      <c r="N87" s="39">
        <f t="shared" si="23"/>
        <v>0</v>
      </c>
      <c r="O87" s="37">
        <v>295</v>
      </c>
      <c r="P87" s="38">
        <v>5.7</v>
      </c>
      <c r="Q87" s="39">
        <f t="shared" si="24"/>
        <v>1.2741626794258369</v>
      </c>
      <c r="R87" s="37">
        <v>295.67056274414063</v>
      </c>
      <c r="S87" s="38">
        <f>IF(ROUND(R89,0)=0,"",ROUND(R87,0)/ROUND(R89,0)*100)</f>
        <v>4.4258373205741632</v>
      </c>
      <c r="T87" s="10"/>
      <c r="U87" s="10"/>
      <c r="V87" s="10"/>
    </row>
    <row r="88" spans="1:22" s="19" customFormat="1" ht="23.1" customHeight="1" x14ac:dyDescent="0.15">
      <c r="A88" s="138"/>
      <c r="B88" s="77" t="s">
        <v>125</v>
      </c>
      <c r="C88" s="40">
        <f>IF('3-5-1'!V11&lt;&gt;"",'3-5-1'!V11,"")</f>
        <v>37.743589743589745</v>
      </c>
      <c r="D88" s="41">
        <f>IF('3-5-1'!W11&lt;&gt;"",'3-5-1'!W11,"")</f>
        <v>1.3961053915893902</v>
      </c>
      <c r="E88" s="42">
        <f t="shared" si="20"/>
        <v>-0.85050320666682167</v>
      </c>
      <c r="F88" s="40">
        <v>77.665011459129104</v>
      </c>
      <c r="G88" s="41">
        <v>2.2466085982562118</v>
      </c>
      <c r="H88" s="42">
        <f t="shared" si="21"/>
        <v>-0.25339140174378816</v>
      </c>
      <c r="I88" s="40">
        <v>89</v>
      </c>
      <c r="J88" s="41">
        <v>2.5</v>
      </c>
      <c r="K88" s="42">
        <f t="shared" si="22"/>
        <v>-1.2999999999999998</v>
      </c>
      <c r="L88" s="40">
        <v>172.09</v>
      </c>
      <c r="M88" s="41">
        <v>3.8</v>
      </c>
      <c r="N88" s="42">
        <f t="shared" si="23"/>
        <v>1.4</v>
      </c>
      <c r="O88" s="40">
        <v>125</v>
      </c>
      <c r="P88" s="41">
        <v>2.4</v>
      </c>
      <c r="Q88" s="42">
        <f t="shared" si="24"/>
        <v>-2.8332535885167469</v>
      </c>
      <c r="R88" s="40">
        <v>350.091064453125</v>
      </c>
      <c r="S88" s="41">
        <f>IF(ROUND(R89,0)=0,"",ROUND(R88,0)/ROUND(R89,0)*100)</f>
        <v>5.2332535885167468</v>
      </c>
      <c r="T88" s="10"/>
      <c r="U88" s="10"/>
      <c r="V88" s="10"/>
    </row>
    <row r="89" spans="1:22" s="19" customFormat="1" ht="23.1" customHeight="1" x14ac:dyDescent="0.15">
      <c r="A89" s="139"/>
      <c r="B89" s="6" t="s">
        <v>47</v>
      </c>
      <c r="C89" s="43">
        <f>IF('3-5-1'!V12&lt;&gt;"",'3-5-1'!V12,"")</f>
        <v>2703.491439182877</v>
      </c>
      <c r="D89" s="44">
        <f>IF('3-5-1'!W12&lt;&gt;"",'3-5-1'!W12,"")</f>
        <v>100</v>
      </c>
      <c r="E89" s="81">
        <f t="shared" si="20"/>
        <v>0</v>
      </c>
      <c r="F89" s="43">
        <v>3456.9889708163528</v>
      </c>
      <c r="G89" s="44">
        <v>100</v>
      </c>
      <c r="H89" s="81">
        <f t="shared" si="21"/>
        <v>0</v>
      </c>
      <c r="I89" s="43">
        <v>3572.72</v>
      </c>
      <c r="J89" s="44">
        <v>100</v>
      </c>
      <c r="K89" s="81">
        <f t="shared" si="22"/>
        <v>0</v>
      </c>
      <c r="L89" s="43">
        <v>4478.59</v>
      </c>
      <c r="M89" s="44">
        <v>100</v>
      </c>
      <c r="N89" s="81">
        <f t="shared" si="23"/>
        <v>0</v>
      </c>
      <c r="O89" s="43">
        <v>5208</v>
      </c>
      <c r="P89" s="44">
        <v>100</v>
      </c>
      <c r="Q89" s="81">
        <f t="shared" si="24"/>
        <v>0</v>
      </c>
      <c r="R89" s="43">
        <v>6687.8427734375</v>
      </c>
      <c r="S89" s="44">
        <f>IF(ROUND(R89,0)=0,"",ROUND(R89,0)/ROUND(R89,0)*100)</f>
        <v>100</v>
      </c>
      <c r="T89" s="10"/>
      <c r="U89" s="10"/>
      <c r="V89" s="10"/>
    </row>
    <row r="90" spans="1:22" s="19" customFormat="1" ht="23.1" customHeight="1" x14ac:dyDescent="0.15">
      <c r="A90" s="137" t="s">
        <v>24</v>
      </c>
      <c r="B90" s="75" t="s">
        <v>120</v>
      </c>
      <c r="C90" s="34">
        <f>IF('3-5-1'!V48&lt;&gt;"",'3-5-1'!V48,"")</f>
        <v>7291.1282694378096</v>
      </c>
      <c r="D90" s="35">
        <f>IF('3-5-1'!W48&lt;&gt;"",'3-5-1'!W48,"")</f>
        <v>28.638385280638538</v>
      </c>
      <c r="E90" s="36">
        <f t="shared" si="20"/>
        <v>5.614258036851183E-2</v>
      </c>
      <c r="F90" s="34">
        <v>9557.5614901514673</v>
      </c>
      <c r="G90" s="35">
        <v>28.582242700270026</v>
      </c>
      <c r="H90" s="36">
        <f t="shared" si="21"/>
        <v>1.5822427002700259</v>
      </c>
      <c r="I90" s="34">
        <v>9278</v>
      </c>
      <c r="J90" s="35">
        <v>27</v>
      </c>
      <c r="K90" s="36">
        <f t="shared" si="22"/>
        <v>5.8000000000000007</v>
      </c>
      <c r="L90" s="34">
        <v>8198.31</v>
      </c>
      <c r="M90" s="35">
        <v>21.2</v>
      </c>
      <c r="N90" s="36">
        <f t="shared" si="23"/>
        <v>0.80000000000000071</v>
      </c>
      <c r="O90" s="34">
        <v>9785</v>
      </c>
      <c r="P90" s="35">
        <v>20.399999999999999</v>
      </c>
      <c r="Q90" s="36">
        <f t="shared" si="24"/>
        <v>2.7957755242755979</v>
      </c>
      <c r="R90" s="34">
        <v>10467.9921875</v>
      </c>
      <c r="S90" s="35">
        <f>IF(ROUND(R96,0)=0,"",ROUND(R90,0)/ROUND(R96,0)*100)</f>
        <v>17.604224475724401</v>
      </c>
      <c r="T90" s="10"/>
      <c r="U90" s="10"/>
      <c r="V90" s="10"/>
    </row>
    <row r="91" spans="1:22" s="19" customFormat="1" ht="23.1" customHeight="1" x14ac:dyDescent="0.15">
      <c r="A91" s="138"/>
      <c r="B91" s="76" t="s">
        <v>121</v>
      </c>
      <c r="C91" s="37">
        <f>IF('3-5-1'!V49&lt;&gt;"",'3-5-1'!V49,"")</f>
        <v>5842.0671687300037</v>
      </c>
      <c r="D91" s="38">
        <f>IF('3-5-1'!W49&lt;&gt;"",'3-5-1'!W49,"")</f>
        <v>22.946705123096045</v>
      </c>
      <c r="E91" s="39">
        <f t="shared" si="20"/>
        <v>-0.38184340900861713</v>
      </c>
      <c r="F91" s="37">
        <v>7800.7887417969005</v>
      </c>
      <c r="G91" s="38">
        <v>23.328548532104662</v>
      </c>
      <c r="H91" s="39">
        <f t="shared" si="21"/>
        <v>2.5285485321046615</v>
      </c>
      <c r="I91" s="37">
        <v>7126.94</v>
      </c>
      <c r="J91" s="38">
        <v>20.8</v>
      </c>
      <c r="K91" s="39">
        <f t="shared" si="22"/>
        <v>5.2000000000000011</v>
      </c>
      <c r="L91" s="37">
        <v>6017.62</v>
      </c>
      <c r="M91" s="38">
        <v>15.6</v>
      </c>
      <c r="N91" s="39">
        <f t="shared" si="23"/>
        <v>1.5999999999999996</v>
      </c>
      <c r="O91" s="37">
        <v>6718</v>
      </c>
      <c r="P91" s="38">
        <v>14</v>
      </c>
      <c r="Q91" s="39">
        <f t="shared" si="24"/>
        <v>-0.49472781393471621</v>
      </c>
      <c r="R91" s="37">
        <v>8618.9775390625</v>
      </c>
      <c r="S91" s="38">
        <f>IF(ROUND(R96,0)=0,"",ROUND(R91,0)/ROUND(R96,0)*100)</f>
        <v>14.494727813934716</v>
      </c>
      <c r="T91" s="10"/>
      <c r="U91" s="10"/>
      <c r="V91" s="10"/>
    </row>
    <row r="92" spans="1:22" s="19" customFormat="1" ht="23.1" customHeight="1" x14ac:dyDescent="0.15">
      <c r="A92" s="138"/>
      <c r="B92" s="76" t="s">
        <v>122</v>
      </c>
      <c r="C92" s="37">
        <f>IF('3-5-1'!V50&lt;&gt;"",'3-5-1'!V50,"")</f>
        <v>4904.0973912292075</v>
      </c>
      <c r="D92" s="38">
        <f>IF('3-5-1'!W50&lt;&gt;"",'3-5-1'!W50,"")</f>
        <v>19.26250990981751</v>
      </c>
      <c r="E92" s="39">
        <f t="shared" si="20"/>
        <v>1.733195540454652</v>
      </c>
      <c r="F92" s="37">
        <v>5861.5939176738721</v>
      </c>
      <c r="G92" s="38">
        <v>17.529314369362858</v>
      </c>
      <c r="H92" s="39">
        <f t="shared" si="21"/>
        <v>-1.8706856306371407</v>
      </c>
      <c r="I92" s="37">
        <v>6670.78</v>
      </c>
      <c r="J92" s="38">
        <v>19.399999999999999</v>
      </c>
      <c r="K92" s="80" t="s">
        <v>73</v>
      </c>
      <c r="L92" s="171">
        <v>19478.14</v>
      </c>
      <c r="M92" s="173">
        <v>50.4</v>
      </c>
      <c r="N92" s="169">
        <f>M92-P92</f>
        <v>-2.2000000000000028</v>
      </c>
      <c r="O92" s="171">
        <v>25303</v>
      </c>
      <c r="P92" s="173">
        <v>52.6</v>
      </c>
      <c r="Q92" s="169">
        <f>P92-S92</f>
        <v>-1.403329801725441</v>
      </c>
      <c r="R92" s="171">
        <v>32111.521484375</v>
      </c>
      <c r="S92" s="173">
        <v>54.003329801725442</v>
      </c>
      <c r="T92" s="10"/>
      <c r="U92" s="10"/>
      <c r="V92" s="10"/>
    </row>
    <row r="93" spans="1:22" s="19" customFormat="1" ht="23.1" customHeight="1" x14ac:dyDescent="0.15">
      <c r="A93" s="138"/>
      <c r="B93" s="76" t="s">
        <v>123</v>
      </c>
      <c r="C93" s="37">
        <f>IF('3-5-1'!V51&lt;&gt;"",'3-5-1'!V51,"")</f>
        <v>5335.0169425667063</v>
      </c>
      <c r="D93" s="38">
        <f>IF('3-5-1'!W51&lt;&gt;"",'3-5-1'!W51,"")</f>
        <v>20.955092961454692</v>
      </c>
      <c r="E93" s="39">
        <f t="shared" si="20"/>
        <v>-0.72699223913712174</v>
      </c>
      <c r="F93" s="37">
        <v>7250.2310162456788</v>
      </c>
      <c r="G93" s="38">
        <v>21.682085200591814</v>
      </c>
      <c r="H93" s="39">
        <f t="shared" si="21"/>
        <v>-1.7179147994081845</v>
      </c>
      <c r="I93" s="37">
        <v>8026.21</v>
      </c>
      <c r="J93" s="38">
        <v>23.4</v>
      </c>
      <c r="K93" s="80" t="s">
        <v>67</v>
      </c>
      <c r="L93" s="172"/>
      <c r="M93" s="174"/>
      <c r="N93" s="170">
        <f>M93-P93</f>
        <v>0</v>
      </c>
      <c r="O93" s="172"/>
      <c r="P93" s="174"/>
      <c r="Q93" s="170">
        <f>P93-S93</f>
        <v>0</v>
      </c>
      <c r="R93" s="172"/>
      <c r="S93" s="174"/>
      <c r="T93" s="10"/>
      <c r="U93" s="10"/>
      <c r="V93" s="10"/>
    </row>
    <row r="94" spans="1:22" s="19" customFormat="1" ht="23.1" customHeight="1" x14ac:dyDescent="0.15">
      <c r="A94" s="138"/>
      <c r="B94" s="76" t="s">
        <v>124</v>
      </c>
      <c r="C94" s="37">
        <f>IF('3-5-1'!V52&lt;&gt;"",'3-5-1'!V52,"")</f>
        <v>861.32651953853326</v>
      </c>
      <c r="D94" s="38">
        <f>IF('3-5-1'!W52&lt;&gt;"",'3-5-1'!W52,"")</f>
        <v>3.3831527587263155</v>
      </c>
      <c r="E94" s="39">
        <f t="shared" si="20"/>
        <v>-1.0637481853762187</v>
      </c>
      <c r="F94" s="37">
        <v>1486.990704668219</v>
      </c>
      <c r="G94" s="38">
        <v>4.4469009441025342</v>
      </c>
      <c r="H94" s="39">
        <f t="shared" si="21"/>
        <v>-0.75309905589746595</v>
      </c>
      <c r="I94" s="37">
        <v>1777.25</v>
      </c>
      <c r="J94" s="38">
        <v>5.2</v>
      </c>
      <c r="K94" s="39">
        <f t="shared" si="22"/>
        <v>-2.3999999999999995</v>
      </c>
      <c r="L94" s="37">
        <v>2937.86</v>
      </c>
      <c r="M94" s="38">
        <v>7.6</v>
      </c>
      <c r="N94" s="39">
        <f t="shared" si="23"/>
        <v>-0.40000000000000036</v>
      </c>
      <c r="O94" s="37">
        <v>3865</v>
      </c>
      <c r="P94" s="38">
        <v>8</v>
      </c>
      <c r="Q94" s="39">
        <f t="shared" si="24"/>
        <v>-0.60030607268385339</v>
      </c>
      <c r="R94" s="37">
        <v>5114.13427734375</v>
      </c>
      <c r="S94" s="38">
        <f>IF(ROUND(R96,0)=0,"",ROUND(R94,0)/ROUND(R96,0)*100)</f>
        <v>8.6003060726838534</v>
      </c>
      <c r="T94" s="10"/>
      <c r="U94" s="10"/>
      <c r="V94" s="10"/>
    </row>
    <row r="95" spans="1:22" s="19" customFormat="1" ht="22.5" customHeight="1" x14ac:dyDescent="0.15">
      <c r="A95" s="138"/>
      <c r="B95" s="77" t="s">
        <v>125</v>
      </c>
      <c r="C95" s="40">
        <f>IF('3-5-1'!V53&lt;&gt;"",'3-5-1'!V53,"")</f>
        <v>1225.6492023872931</v>
      </c>
      <c r="D95" s="41">
        <f>IF('3-5-1'!W53&lt;&gt;"",'3-5-1'!W53,"")</f>
        <v>4.8141539662668826</v>
      </c>
      <c r="E95" s="42">
        <f t="shared" si="20"/>
        <v>0.38324571269878227</v>
      </c>
      <c r="F95" s="40">
        <v>1481.6429394568358</v>
      </c>
      <c r="G95" s="41">
        <v>4.4309082535681004</v>
      </c>
      <c r="H95" s="42">
        <f t="shared" si="21"/>
        <v>0.13090825356810054</v>
      </c>
      <c r="I95" s="40">
        <v>1459.72</v>
      </c>
      <c r="J95" s="41">
        <v>4.3</v>
      </c>
      <c r="K95" s="42">
        <f t="shared" si="22"/>
        <v>-1</v>
      </c>
      <c r="L95" s="40">
        <v>2035.14</v>
      </c>
      <c r="M95" s="41">
        <v>5.3</v>
      </c>
      <c r="N95" s="42">
        <f t="shared" si="23"/>
        <v>0.29999999999999982</v>
      </c>
      <c r="O95" s="40">
        <v>2389</v>
      </c>
      <c r="P95" s="41">
        <v>5</v>
      </c>
      <c r="Q95" s="42">
        <f t="shared" si="24"/>
        <v>-0.2990935539747408</v>
      </c>
      <c r="R95" s="40">
        <v>3150.7353515625</v>
      </c>
      <c r="S95" s="41">
        <f>IF(ROUND(R96,0)=0,"",ROUND(R95,0)/ROUND(R96,0)*100)</f>
        <v>5.2990935539747408</v>
      </c>
      <c r="T95" s="10"/>
      <c r="U95" s="10"/>
      <c r="V95" s="10"/>
    </row>
    <row r="96" spans="1:22" s="19" customFormat="1" ht="23.1" customHeight="1" x14ac:dyDescent="0.15">
      <c r="A96" s="139"/>
      <c r="B96" s="6" t="s">
        <v>47</v>
      </c>
      <c r="C96" s="43">
        <f>IF('3-5-1'!V54&lt;&gt;"",'3-5-1'!V54,"")</f>
        <v>25459.285493889558</v>
      </c>
      <c r="D96" s="44">
        <f>IF('3-5-1'!W54&lt;&gt;"",'3-5-1'!W54,"")</f>
        <v>100</v>
      </c>
      <c r="E96" s="81">
        <f t="shared" si="20"/>
        <v>0</v>
      </c>
      <c r="F96" s="43">
        <v>33438.808809992974</v>
      </c>
      <c r="G96" s="44">
        <v>100</v>
      </c>
      <c r="H96" s="81">
        <f t="shared" si="21"/>
        <v>0</v>
      </c>
      <c r="I96" s="43">
        <v>34338.9</v>
      </c>
      <c r="J96" s="44">
        <v>100</v>
      </c>
      <c r="K96" s="81">
        <f t="shared" si="22"/>
        <v>0</v>
      </c>
      <c r="L96" s="43">
        <v>38667.08</v>
      </c>
      <c r="M96" s="44">
        <v>100</v>
      </c>
      <c r="N96" s="81">
        <f t="shared" si="23"/>
        <v>0</v>
      </c>
      <c r="O96" s="43">
        <v>48059</v>
      </c>
      <c r="P96" s="44">
        <v>100</v>
      </c>
      <c r="Q96" s="81">
        <f t="shared" si="24"/>
        <v>0</v>
      </c>
      <c r="R96" s="43">
        <v>59463.359375</v>
      </c>
      <c r="S96" s="44">
        <f>IF(ROUND(R96,0)=0,"",ROUND(R96,0)/ROUND(R96,0)*100)</f>
        <v>100</v>
      </c>
      <c r="T96" s="10"/>
      <c r="U96" s="10"/>
      <c r="V96" s="10"/>
    </row>
    <row r="97" spans="1:22" s="19" customFormat="1" ht="23.1" customHeight="1" x14ac:dyDescent="0.15">
      <c r="A97" s="137" t="s">
        <v>74</v>
      </c>
      <c r="B97" s="75" t="s">
        <v>120</v>
      </c>
      <c r="C97" s="34">
        <f>IF('3-5-1'!V55&lt;&gt;"",'3-5-1'!V55,"")</f>
        <v>4572.3126565999755</v>
      </c>
      <c r="D97" s="35">
        <f>IF('3-5-1'!W55&lt;&gt;"",'3-5-1'!W55,"")</f>
        <v>30.271595926741373</v>
      </c>
      <c r="E97" s="36">
        <f t="shared" si="20"/>
        <v>6.9543004815982314</v>
      </c>
      <c r="F97" s="34">
        <v>4830.4509592283239</v>
      </c>
      <c r="G97" s="35">
        <v>23.317295445143142</v>
      </c>
      <c r="H97" s="36">
        <f t="shared" si="21"/>
        <v>-4.2827045548568599</v>
      </c>
      <c r="I97" s="34">
        <v>6395.85</v>
      </c>
      <c r="J97" s="35">
        <v>27.6</v>
      </c>
      <c r="K97" s="36">
        <f t="shared" si="22"/>
        <v>9.9000000000000021</v>
      </c>
      <c r="L97" s="34">
        <v>3965.83</v>
      </c>
      <c r="M97" s="35">
        <v>17.7</v>
      </c>
      <c r="N97" s="36">
        <f t="shared" si="23"/>
        <v>-5.8000000000000007</v>
      </c>
      <c r="O97" s="34">
        <v>6042</v>
      </c>
      <c r="P97" s="35">
        <v>23.5</v>
      </c>
      <c r="Q97" s="36">
        <f t="shared" si="24"/>
        <v>6.6740586457567588</v>
      </c>
      <c r="R97" s="34">
        <v>4120.02734375</v>
      </c>
      <c r="S97" s="35">
        <f>IF(ROUND(R103,0)=0,"",ROUND(R97,0)/ROUND(R103,0)*100)</f>
        <v>16.825941354243241</v>
      </c>
      <c r="T97" s="10"/>
      <c r="U97" s="10"/>
      <c r="V97" s="10"/>
    </row>
    <row r="98" spans="1:22" s="19" customFormat="1" ht="23.1" customHeight="1" x14ac:dyDescent="0.15">
      <c r="A98" s="138"/>
      <c r="B98" s="76" t="s">
        <v>121</v>
      </c>
      <c r="C98" s="37">
        <f>IF('3-5-1'!V56&lt;&gt;"",'3-5-1'!V56,"")</f>
        <v>2575.8919584465457</v>
      </c>
      <c r="D98" s="38">
        <f>IF('3-5-1'!W56&lt;&gt;"",'3-5-1'!W56,"")</f>
        <v>17.054030722172975</v>
      </c>
      <c r="E98" s="39">
        <f t="shared" si="20"/>
        <v>-0.3391431291375504</v>
      </c>
      <c r="F98" s="37">
        <v>3603.1997583831344</v>
      </c>
      <c r="G98" s="38">
        <v>17.393173851310525</v>
      </c>
      <c r="H98" s="39">
        <f t="shared" si="21"/>
        <v>-9.7068261486894762</v>
      </c>
      <c r="I98" s="37">
        <v>6281.11</v>
      </c>
      <c r="J98" s="38">
        <v>27.1</v>
      </c>
      <c r="K98" s="39">
        <f t="shared" si="22"/>
        <v>6.1000000000000014</v>
      </c>
      <c r="L98" s="37">
        <v>4711.1400000000003</v>
      </c>
      <c r="M98" s="38">
        <v>21</v>
      </c>
      <c r="N98" s="39">
        <f t="shared" si="23"/>
        <v>5.5</v>
      </c>
      <c r="O98" s="37">
        <v>3972</v>
      </c>
      <c r="P98" s="38">
        <v>15.5</v>
      </c>
      <c r="Q98" s="39">
        <f t="shared" si="24"/>
        <v>0.41382831005472553</v>
      </c>
      <c r="R98" s="37">
        <v>3693.8369140625</v>
      </c>
      <c r="S98" s="38">
        <f>IF(ROUND(R103,0)=0,"",ROUND(R98,0)/ROUND(R103,0)*100)</f>
        <v>15.086171689945274</v>
      </c>
      <c r="T98" s="10"/>
      <c r="U98" s="10"/>
      <c r="V98" s="10"/>
    </row>
    <row r="99" spans="1:22" s="19" customFormat="1" ht="22.5" customHeight="1" x14ac:dyDescent="0.15">
      <c r="A99" s="138"/>
      <c r="B99" s="76" t="s">
        <v>122</v>
      </c>
      <c r="C99" s="37">
        <f>IF('3-5-1'!V57&lt;&gt;"",'3-5-1'!V57,"")</f>
        <v>2086.0563008216122</v>
      </c>
      <c r="D99" s="38">
        <f>IF('3-5-1'!W57&lt;&gt;"",'3-5-1'!W57,"")</f>
        <v>13.811009474112048</v>
      </c>
      <c r="E99" s="39">
        <f t="shared" si="20"/>
        <v>2.4406409914840363</v>
      </c>
      <c r="F99" s="37">
        <v>2355.5050573041622</v>
      </c>
      <c r="G99" s="38">
        <v>11.370368482628011</v>
      </c>
      <c r="H99" s="39">
        <f t="shared" si="21"/>
        <v>0.17036848262801207</v>
      </c>
      <c r="I99" s="37">
        <v>2590.79</v>
      </c>
      <c r="J99" s="38">
        <v>11.2</v>
      </c>
      <c r="K99" s="80" t="s">
        <v>67</v>
      </c>
      <c r="L99" s="171">
        <v>8421.83</v>
      </c>
      <c r="M99" s="173">
        <v>37.6</v>
      </c>
      <c r="N99" s="169">
        <f t="shared" si="23"/>
        <v>0.80000000000000426</v>
      </c>
      <c r="O99" s="171">
        <v>9448</v>
      </c>
      <c r="P99" s="173">
        <v>36.799999999999997</v>
      </c>
      <c r="Q99" s="169">
        <f t="shared" si="24"/>
        <v>-4.4031364861553612</v>
      </c>
      <c r="R99" s="171">
        <v>10088.8232421875</v>
      </c>
      <c r="S99" s="173">
        <v>41.203136486155358</v>
      </c>
      <c r="T99" s="10"/>
      <c r="U99" s="10"/>
      <c r="V99" s="10"/>
    </row>
    <row r="100" spans="1:22" s="19" customFormat="1" ht="22.5" customHeight="1" x14ac:dyDescent="0.15">
      <c r="A100" s="138"/>
      <c r="B100" s="76" t="s">
        <v>123</v>
      </c>
      <c r="C100" s="37">
        <f>IF('3-5-1'!V58&lt;&gt;"",'3-5-1'!V58,"")</f>
        <v>3136.2930535701921</v>
      </c>
      <c r="D100" s="38">
        <f>IF('3-5-1'!W58&lt;&gt;"",'3-5-1'!W58,"")</f>
        <v>20.764239708865755</v>
      </c>
      <c r="E100" s="39">
        <f t="shared" si="20"/>
        <v>-4.7089959098882375</v>
      </c>
      <c r="F100" s="37">
        <v>5277.079227251862</v>
      </c>
      <c r="G100" s="38">
        <v>25.473235618753993</v>
      </c>
      <c r="H100" s="39">
        <f t="shared" si="21"/>
        <v>2.8732356187539914</v>
      </c>
      <c r="I100" s="37">
        <v>5239.99</v>
      </c>
      <c r="J100" s="38">
        <v>22.6</v>
      </c>
      <c r="K100" s="80" t="s">
        <v>73</v>
      </c>
      <c r="L100" s="172"/>
      <c r="M100" s="174"/>
      <c r="N100" s="170">
        <f t="shared" si="23"/>
        <v>0</v>
      </c>
      <c r="O100" s="172"/>
      <c r="P100" s="174"/>
      <c r="Q100" s="170">
        <f t="shared" si="24"/>
        <v>0</v>
      </c>
      <c r="R100" s="172"/>
      <c r="S100" s="174"/>
      <c r="T100" s="10"/>
      <c r="U100" s="10"/>
      <c r="V100" s="10"/>
    </row>
    <row r="101" spans="1:22" s="19" customFormat="1" ht="23.1" customHeight="1" x14ac:dyDescent="0.15">
      <c r="A101" s="138"/>
      <c r="B101" s="76" t="s">
        <v>124</v>
      </c>
      <c r="C101" s="37">
        <f>IF('3-5-1'!V59&lt;&gt;"",'3-5-1'!V59,"")</f>
        <v>1194.8616810833912</v>
      </c>
      <c r="D101" s="38">
        <f>IF('3-5-1'!W59&lt;&gt;"",'3-5-1'!W59,"")</f>
        <v>7.9107385506309704</v>
      </c>
      <c r="E101" s="39">
        <f t="shared" si="20"/>
        <v>-0.31335564731515753</v>
      </c>
      <c r="F101" s="37">
        <v>1703.7174744692647</v>
      </c>
      <c r="G101" s="38">
        <v>8.2240941979461279</v>
      </c>
      <c r="H101" s="39">
        <f t="shared" si="21"/>
        <v>3.1240941979461283</v>
      </c>
      <c r="I101" s="37">
        <v>1192.26</v>
      </c>
      <c r="J101" s="38">
        <v>5.0999999999999996</v>
      </c>
      <c r="K101" s="39">
        <f t="shared" si="22"/>
        <v>-2.8000000000000007</v>
      </c>
      <c r="L101" s="37">
        <v>1766.07</v>
      </c>
      <c r="M101" s="38">
        <v>7.9</v>
      </c>
      <c r="N101" s="39">
        <f t="shared" si="23"/>
        <v>-4.5999999999999996</v>
      </c>
      <c r="O101" s="37">
        <v>3207</v>
      </c>
      <c r="P101" s="38">
        <v>12.5</v>
      </c>
      <c r="Q101" s="39">
        <f t="shared" si="24"/>
        <v>-1.6713632279670012</v>
      </c>
      <c r="R101" s="37">
        <v>3469.854248046875</v>
      </c>
      <c r="S101" s="38">
        <f>IF(ROUND(R103,0)=0,"",ROUND(R101,0)/ROUND(R103,0)*100)</f>
        <v>14.171363227967001</v>
      </c>
      <c r="T101" s="10"/>
      <c r="U101" s="10"/>
      <c r="V101" s="10"/>
    </row>
    <row r="102" spans="1:22" ht="23.25" customHeight="1" x14ac:dyDescent="0.15">
      <c r="A102" s="138"/>
      <c r="B102" s="77" t="s">
        <v>125</v>
      </c>
      <c r="C102" s="40">
        <f>IF('3-5-1'!V60&lt;&gt;"",'3-5-1'!V60,"")</f>
        <v>1538.8843264771122</v>
      </c>
      <c r="D102" s="41">
        <f>IF('3-5-1'!W60&lt;&gt;"",'3-5-1'!W60,"")</f>
        <v>10.188385617476879</v>
      </c>
      <c r="E102" s="42">
        <f t="shared" si="20"/>
        <v>-4.03344678674131</v>
      </c>
      <c r="F102" s="40">
        <v>2946.2192191440272</v>
      </c>
      <c r="G102" s="41">
        <v>14.221832404218189</v>
      </c>
      <c r="H102" s="42">
        <f t="shared" si="21"/>
        <v>7.8218324042181884</v>
      </c>
      <c r="I102" s="40">
        <v>1494.31</v>
      </c>
      <c r="J102" s="41">
        <v>6.4</v>
      </c>
      <c r="K102" s="42">
        <f t="shared" si="22"/>
        <v>-9.4</v>
      </c>
      <c r="L102" s="40">
        <v>3549.4</v>
      </c>
      <c r="M102" s="41">
        <v>15.8</v>
      </c>
      <c r="N102" s="42">
        <f t="shared" si="23"/>
        <v>4.1000000000000014</v>
      </c>
      <c r="O102" s="40">
        <v>2996</v>
      </c>
      <c r="P102" s="41">
        <v>11.7</v>
      </c>
      <c r="Q102" s="42">
        <f t="shared" si="24"/>
        <v>-1.013387241689129</v>
      </c>
      <c r="R102" s="40">
        <v>3112.974365234375</v>
      </c>
      <c r="S102" s="41">
        <f>IF(ROUND(R103,0)=0,"",ROUND(R102,0)/ROUND(R103,0)*100)</f>
        <v>12.713387241689128</v>
      </c>
      <c r="T102" s="10"/>
      <c r="U102" s="10"/>
      <c r="V102" s="10"/>
    </row>
    <row r="103" spans="1:22" ht="23.25" customHeight="1" x14ac:dyDescent="0.15">
      <c r="A103" s="139"/>
      <c r="B103" s="6" t="s">
        <v>47</v>
      </c>
      <c r="C103" s="43">
        <f>IF('3-5-1'!V61&lt;&gt;"",'3-5-1'!V61,"")</f>
        <v>15104.299976998829</v>
      </c>
      <c r="D103" s="44">
        <f>IF('3-5-1'!W61&lt;&gt;"",'3-5-1'!W61,"")</f>
        <v>100</v>
      </c>
      <c r="E103" s="81">
        <f t="shared" si="20"/>
        <v>0</v>
      </c>
      <c r="F103" s="43">
        <v>20716.171695780777</v>
      </c>
      <c r="G103" s="44">
        <v>100</v>
      </c>
      <c r="H103" s="81">
        <f t="shared" si="21"/>
        <v>0</v>
      </c>
      <c r="I103" s="43">
        <v>23194.31</v>
      </c>
      <c r="J103" s="44">
        <v>100</v>
      </c>
      <c r="K103" s="81">
        <f t="shared" si="22"/>
        <v>0</v>
      </c>
      <c r="L103" s="43">
        <v>22414.27</v>
      </c>
      <c r="M103" s="44">
        <v>100</v>
      </c>
      <c r="N103" s="81">
        <f t="shared" si="23"/>
        <v>0</v>
      </c>
      <c r="O103" s="43">
        <v>25666</v>
      </c>
      <c r="P103" s="44">
        <v>100</v>
      </c>
      <c r="Q103" s="81">
        <f t="shared" si="24"/>
        <v>0</v>
      </c>
      <c r="R103" s="43">
        <v>24485.515625</v>
      </c>
      <c r="S103" s="44">
        <f>IF(ROUND(R103,0)=0,"",ROUND(R103,0)/ROUND(R103,0)*100)</f>
        <v>100</v>
      </c>
      <c r="T103" s="10"/>
      <c r="U103" s="10"/>
      <c r="V103" s="10"/>
    </row>
    <row r="104" spans="1:22" ht="23.25" customHeight="1" x14ac:dyDescent="0.15">
      <c r="A104" s="137" t="s">
        <v>75</v>
      </c>
      <c r="B104" s="75" t="s">
        <v>120</v>
      </c>
      <c r="C104" s="34">
        <f>IF('3-5-1'!V62&lt;&gt;"",'3-5-1'!V62,"")</f>
        <v>776.580907110319</v>
      </c>
      <c r="D104" s="35">
        <f>IF('3-5-1'!W62&lt;&gt;"",'3-5-1'!W62,"")</f>
        <v>24.149604331401299</v>
      </c>
      <c r="E104" s="36">
        <f t="shared" si="20"/>
        <v>-0.37587825563790389</v>
      </c>
      <c r="F104" s="34">
        <v>1732.7068714724696</v>
      </c>
      <c r="G104" s="35">
        <v>24.525482587039203</v>
      </c>
      <c r="H104" s="36">
        <f t="shared" si="21"/>
        <v>3.2254825870392025</v>
      </c>
      <c r="I104" s="34">
        <v>1053.22</v>
      </c>
      <c r="J104" s="35">
        <v>21.3</v>
      </c>
      <c r="K104" s="36">
        <f t="shared" si="22"/>
        <v>5.8000000000000007</v>
      </c>
      <c r="L104" s="34">
        <v>893.72</v>
      </c>
      <c r="M104" s="35">
        <v>15.5</v>
      </c>
      <c r="N104" s="36">
        <f t="shared" si="23"/>
        <v>-7.6000000000000014</v>
      </c>
      <c r="O104" s="34">
        <v>1757</v>
      </c>
      <c r="P104" s="35">
        <v>23.1</v>
      </c>
      <c r="Q104" s="36">
        <f t="shared" si="24"/>
        <v>8.9305586385497602</v>
      </c>
      <c r="R104" s="34">
        <v>1148.9674072265625</v>
      </c>
      <c r="S104" s="35">
        <f>IF(ROUND(R110,0)=0,"",ROUND(R104,0)/ROUND(R110,0)*100)</f>
        <v>14.169441361450241</v>
      </c>
      <c r="T104" s="10"/>
      <c r="U104" s="10"/>
      <c r="V104" s="10"/>
    </row>
    <row r="105" spans="1:22" ht="23.25" customHeight="1" x14ac:dyDescent="0.15">
      <c r="A105" s="138"/>
      <c r="B105" s="76" t="s">
        <v>121</v>
      </c>
      <c r="C105" s="37">
        <f>IF('3-5-1'!V63&lt;&gt;"",'3-5-1'!V63,"")</f>
        <v>561.68179837591606</v>
      </c>
      <c r="D105" s="38">
        <f>IF('3-5-1'!W63&lt;&gt;"",'3-5-1'!W63,"")</f>
        <v>17.466812622784936</v>
      </c>
      <c r="E105" s="39">
        <f t="shared" si="20"/>
        <v>-0.42165880276181511</v>
      </c>
      <c r="F105" s="37">
        <v>1263.8070321015302</v>
      </c>
      <c r="G105" s="38">
        <v>17.888471425546751</v>
      </c>
      <c r="H105" s="39">
        <f t="shared" si="21"/>
        <v>-7.0115285744532478</v>
      </c>
      <c r="I105" s="37">
        <v>1229.49</v>
      </c>
      <c r="J105" s="38">
        <v>24.9</v>
      </c>
      <c r="K105" s="39">
        <f t="shared" si="22"/>
        <v>9.5999999999999979</v>
      </c>
      <c r="L105" s="37">
        <v>877.63</v>
      </c>
      <c r="M105" s="38">
        <v>15.3</v>
      </c>
      <c r="N105" s="39">
        <f t="shared" si="23"/>
        <v>7.7000000000000011</v>
      </c>
      <c r="O105" s="37">
        <v>579</v>
      </c>
      <c r="P105" s="38">
        <v>7.6</v>
      </c>
      <c r="Q105" s="39">
        <f t="shared" si="24"/>
        <v>-6.298137871500801</v>
      </c>
      <c r="R105" s="37">
        <v>1127.3541259765625</v>
      </c>
      <c r="S105" s="38">
        <f>IF(ROUND(R110,)=0,"",ROUND(R105,0)/ROUND(R110,)*100)</f>
        <v>13.898137871500801</v>
      </c>
      <c r="T105" s="10"/>
      <c r="U105" s="10"/>
      <c r="V105" s="10"/>
    </row>
    <row r="106" spans="1:22" ht="23.1" customHeight="1" x14ac:dyDescent="0.15">
      <c r="A106" s="138"/>
      <c r="B106" s="76" t="s">
        <v>122</v>
      </c>
      <c r="C106" s="37">
        <f>IF('3-5-1'!V64&lt;&gt;"",'3-5-1'!V64,"")</f>
        <v>71.832244008714596</v>
      </c>
      <c r="D106" s="38">
        <f>IF('3-5-1'!W64&lt;&gt;"",'3-5-1'!W64,"")</f>
        <v>2.2337920687518262</v>
      </c>
      <c r="E106" s="39">
        <f t="shared" si="20"/>
        <v>-2.5921763560158921</v>
      </c>
      <c r="F106" s="37">
        <v>340.95103415103409</v>
      </c>
      <c r="G106" s="38">
        <v>4.8259684247677184</v>
      </c>
      <c r="H106" s="39">
        <f t="shared" si="21"/>
        <v>-1.4740315752322815</v>
      </c>
      <c r="I106" s="37">
        <v>310.86</v>
      </c>
      <c r="J106" s="38">
        <v>6.3</v>
      </c>
      <c r="K106" s="80" t="s">
        <v>126</v>
      </c>
      <c r="L106" s="171">
        <v>1379.54</v>
      </c>
      <c r="M106" s="173">
        <v>24</v>
      </c>
      <c r="N106" s="169">
        <f>M106-P106</f>
        <v>-9.6000000000000014</v>
      </c>
      <c r="O106" s="171">
        <v>2549</v>
      </c>
      <c r="P106" s="173">
        <v>33.6</v>
      </c>
      <c r="Q106" s="169">
        <f>P106-S106</f>
        <v>9.4169934640522897</v>
      </c>
      <c r="R106" s="171">
        <v>1961.04443359375</v>
      </c>
      <c r="S106" s="173">
        <v>24.183006535947712</v>
      </c>
      <c r="T106" s="10"/>
      <c r="U106" s="10"/>
      <c r="V106" s="10"/>
    </row>
    <row r="107" spans="1:22" ht="23.1" customHeight="1" x14ac:dyDescent="0.15">
      <c r="A107" s="138"/>
      <c r="B107" s="76" t="s">
        <v>123</v>
      </c>
      <c r="C107" s="37">
        <f>IF('3-5-1'!V65&lt;&gt;"",'3-5-1'!V65,"")</f>
        <v>835.22796593384828</v>
      </c>
      <c r="D107" s="38">
        <f>IF('3-5-1'!W65&lt;&gt;"",'3-5-1'!W65,"")</f>
        <v>25.973372148535457</v>
      </c>
      <c r="E107" s="39">
        <f t="shared" si="20"/>
        <v>6.9332603891520357</v>
      </c>
      <c r="F107" s="37">
        <v>1345.1695542383291</v>
      </c>
      <c r="G107" s="38">
        <v>19.040111759383421</v>
      </c>
      <c r="H107" s="39">
        <f t="shared" si="21"/>
        <v>-4.0598882406165799</v>
      </c>
      <c r="I107" s="37">
        <v>1139.03</v>
      </c>
      <c r="J107" s="38">
        <v>23.1</v>
      </c>
      <c r="K107" s="80" t="s">
        <v>67</v>
      </c>
      <c r="L107" s="172"/>
      <c r="M107" s="174"/>
      <c r="N107" s="170">
        <f>M107-P107</f>
        <v>0</v>
      </c>
      <c r="O107" s="172"/>
      <c r="P107" s="174"/>
      <c r="Q107" s="170">
        <f>P107-S107</f>
        <v>0</v>
      </c>
      <c r="R107" s="172"/>
      <c r="S107" s="174"/>
      <c r="T107" s="10"/>
      <c r="U107" s="10"/>
      <c r="V107" s="10"/>
    </row>
    <row r="108" spans="1:22" ht="23.1" customHeight="1" x14ac:dyDescent="0.15">
      <c r="A108" s="138"/>
      <c r="B108" s="76" t="s">
        <v>124</v>
      </c>
      <c r="C108" s="37">
        <f>IF('3-5-1'!V66&lt;&gt;"",'3-5-1'!V66,"")</f>
        <v>483.10227767874824</v>
      </c>
      <c r="D108" s="38">
        <f>IF('3-5-1'!W66&lt;&gt;"",'3-5-1'!W66,"")</f>
        <v>15.023198163540721</v>
      </c>
      <c r="E108" s="39">
        <f t="shared" si="20"/>
        <v>-0.9958266401952951</v>
      </c>
      <c r="F108" s="37">
        <v>1131.7320363917925</v>
      </c>
      <c r="G108" s="38">
        <v>16.019024803736016</v>
      </c>
      <c r="H108" s="39">
        <f t="shared" si="21"/>
        <v>1.819024803736017</v>
      </c>
      <c r="I108" s="37">
        <v>702.94</v>
      </c>
      <c r="J108" s="38">
        <v>14.2</v>
      </c>
      <c r="K108" s="39">
        <f t="shared" si="22"/>
        <v>-14.3</v>
      </c>
      <c r="L108" s="37">
        <v>1638.35</v>
      </c>
      <c r="M108" s="38">
        <v>28.5</v>
      </c>
      <c r="N108" s="39">
        <f t="shared" si="23"/>
        <v>11.2</v>
      </c>
      <c r="O108" s="37">
        <v>1316</v>
      </c>
      <c r="P108" s="38">
        <v>17.3</v>
      </c>
      <c r="Q108" s="39">
        <f t="shared" si="24"/>
        <v>-4.0466518682944894</v>
      </c>
      <c r="R108" s="37">
        <v>1731.06689453125</v>
      </c>
      <c r="S108" s="38">
        <f>IF(ROUND(R110,0)=0,"",ROUND(R108,0)/ROUND(R110,0)*100)</f>
        <v>21.34665186829449</v>
      </c>
      <c r="T108" s="10"/>
      <c r="U108" s="10"/>
      <c r="V108" s="10"/>
    </row>
    <row r="109" spans="1:22" ht="23.1" customHeight="1" x14ac:dyDescent="0.15">
      <c r="A109" s="138"/>
      <c r="B109" s="77" t="s">
        <v>125</v>
      </c>
      <c r="C109" s="40">
        <f>IF('3-5-1'!V67&lt;&gt;"",'3-5-1'!V67,"")</f>
        <v>487.28342245989302</v>
      </c>
      <c r="D109" s="41">
        <f>IF('3-5-1'!W67&lt;&gt;"",'3-5-1'!W67,"")</f>
        <v>15.153220664985772</v>
      </c>
      <c r="E109" s="42">
        <f t="shared" si="20"/>
        <v>-2.5477203345411166</v>
      </c>
      <c r="F109" s="40">
        <v>1250.5581487565605</v>
      </c>
      <c r="G109" s="41">
        <v>17.700940999526889</v>
      </c>
      <c r="H109" s="42">
        <f t="shared" si="21"/>
        <v>7.6009409995268893</v>
      </c>
      <c r="I109" s="40">
        <v>499.9</v>
      </c>
      <c r="J109" s="41">
        <v>10.1</v>
      </c>
      <c r="K109" s="42">
        <f t="shared" si="22"/>
        <v>-6.7000000000000011</v>
      </c>
      <c r="L109" s="40">
        <v>965.5</v>
      </c>
      <c r="M109" s="41">
        <v>16.8</v>
      </c>
      <c r="N109" s="42">
        <f t="shared" si="23"/>
        <v>-1.5</v>
      </c>
      <c r="O109" s="40">
        <v>1392</v>
      </c>
      <c r="P109" s="41">
        <v>18.3</v>
      </c>
      <c r="Q109" s="42">
        <f t="shared" si="24"/>
        <v>-8.1027623628067573</v>
      </c>
      <c r="R109" s="40">
        <v>2140.679443359375</v>
      </c>
      <c r="S109" s="41">
        <f>IF(ROUND(R110,0)=0,"",ROUND(R109,0)/ROUND(R110,0)*100)</f>
        <v>26.402762362806758</v>
      </c>
      <c r="T109" s="10"/>
      <c r="U109" s="10"/>
      <c r="V109" s="10"/>
    </row>
    <row r="110" spans="1:22" ht="23.1" customHeight="1" x14ac:dyDescent="0.15">
      <c r="A110" s="139"/>
      <c r="B110" s="6" t="s">
        <v>47</v>
      </c>
      <c r="C110" s="43">
        <f>IF('3-5-1'!V68&lt;&gt;"",'3-5-1'!V68,"")</f>
        <v>3215.7086155674388</v>
      </c>
      <c r="D110" s="44">
        <f>IF('3-5-1'!W68&lt;&gt;"",'3-5-1'!W68,"")</f>
        <v>100</v>
      </c>
      <c r="E110" s="81">
        <f t="shared" si="20"/>
        <v>0</v>
      </c>
      <c r="F110" s="43">
        <v>7064.9246771117159</v>
      </c>
      <c r="G110" s="44">
        <v>100</v>
      </c>
      <c r="H110" s="81">
        <f t="shared" si="21"/>
        <v>0</v>
      </c>
      <c r="I110" s="43">
        <v>4935.43</v>
      </c>
      <c r="J110" s="44">
        <v>100</v>
      </c>
      <c r="K110" s="81">
        <f t="shared" si="22"/>
        <v>0</v>
      </c>
      <c r="L110" s="43">
        <v>5754.74</v>
      </c>
      <c r="M110" s="44">
        <v>100</v>
      </c>
      <c r="N110" s="81">
        <f t="shared" si="23"/>
        <v>0</v>
      </c>
      <c r="O110" s="43">
        <v>7593</v>
      </c>
      <c r="P110" s="44">
        <v>100</v>
      </c>
      <c r="Q110" s="81">
        <f t="shared" si="24"/>
        <v>0</v>
      </c>
      <c r="R110" s="43">
        <v>8109.1123046875</v>
      </c>
      <c r="S110" s="44">
        <f>IF(ROUND(R110,0)=0,"",ROUND(R110,0)/ROUND(R110,0)*100)</f>
        <v>100</v>
      </c>
      <c r="T110" s="10"/>
      <c r="U110" s="10"/>
      <c r="V110" s="10"/>
    </row>
    <row r="111" spans="1:22" ht="23.1" customHeight="1" x14ac:dyDescent="0.15">
      <c r="A111" s="137" t="s">
        <v>25</v>
      </c>
      <c r="B111" s="75" t="s">
        <v>120</v>
      </c>
      <c r="C111" s="34">
        <f>IF('3-5-1'!V195&lt;&gt;"",'3-5-1'!V195,"")</f>
        <v>7539.542554701784</v>
      </c>
      <c r="D111" s="35">
        <f>IF('3-5-1'!W195&lt;&gt;"",'3-5-1'!W195,"")</f>
        <v>18.797752185305217</v>
      </c>
      <c r="E111" s="36">
        <f t="shared" si="20"/>
        <v>0.64831965129440761</v>
      </c>
      <c r="F111" s="34">
        <v>8159.5828254945109</v>
      </c>
      <c r="G111" s="35">
        <v>18.14943253401081</v>
      </c>
      <c r="H111" s="36">
        <f t="shared" si="21"/>
        <v>6.3494325340108091</v>
      </c>
      <c r="I111" s="34">
        <v>5043.1000000000004</v>
      </c>
      <c r="J111" s="35">
        <v>11.8</v>
      </c>
      <c r="K111" s="36">
        <f t="shared" si="22"/>
        <v>-0.59999999999999964</v>
      </c>
      <c r="L111" s="34">
        <v>5042.3</v>
      </c>
      <c r="M111" s="35">
        <v>12.4</v>
      </c>
      <c r="N111" s="36">
        <f t="shared" si="23"/>
        <v>-0.59999999999999964</v>
      </c>
      <c r="O111" s="34">
        <v>5736</v>
      </c>
      <c r="P111" s="35">
        <v>13</v>
      </c>
      <c r="Q111" s="36">
        <f t="shared" si="24"/>
        <v>2.3498498782030701</v>
      </c>
      <c r="R111" s="34">
        <v>5639.88037109375</v>
      </c>
      <c r="S111" s="35">
        <f>IF(ROUND(R117,0)=0,"",ROUND(R111,0)/ROUND(R117,0)*100)</f>
        <v>10.65015012179693</v>
      </c>
      <c r="T111" s="10"/>
      <c r="U111" s="10"/>
      <c r="V111" s="10"/>
    </row>
    <row r="112" spans="1:22" ht="23.1" customHeight="1" x14ac:dyDescent="0.15">
      <c r="A112" s="138"/>
      <c r="B112" s="76" t="s">
        <v>121</v>
      </c>
      <c r="C112" s="37">
        <f>IF('3-5-1'!V196&lt;&gt;"",'3-5-1'!V196,"")</f>
        <v>10365.40674996664</v>
      </c>
      <c r="D112" s="38">
        <f>IF('3-5-1'!W196&lt;&gt;"",'3-5-1'!W196,"")</f>
        <v>25.843258522926359</v>
      </c>
      <c r="E112" s="39">
        <f t="shared" si="20"/>
        <v>2.2522359654506694</v>
      </c>
      <c r="F112" s="37">
        <v>10606.001159271153</v>
      </c>
      <c r="G112" s="38">
        <v>23.591022557475689</v>
      </c>
      <c r="H112" s="39">
        <f t="shared" si="21"/>
        <v>0.4910225574756879</v>
      </c>
      <c r="I112" s="37">
        <v>9891.02</v>
      </c>
      <c r="J112" s="38">
        <v>23.1</v>
      </c>
      <c r="K112" s="39">
        <f t="shared" si="22"/>
        <v>1.5</v>
      </c>
      <c r="L112" s="37">
        <v>8797.4</v>
      </c>
      <c r="M112" s="38">
        <v>21.6</v>
      </c>
      <c r="N112" s="39">
        <f t="shared" si="23"/>
        <v>3.3000000000000007</v>
      </c>
      <c r="O112" s="37">
        <v>8112</v>
      </c>
      <c r="P112" s="38">
        <v>18.3</v>
      </c>
      <c r="Q112" s="39">
        <f t="shared" si="24"/>
        <v>1.031272541873598</v>
      </c>
      <c r="R112" s="37">
        <v>9144.8603515625</v>
      </c>
      <c r="S112" s="38">
        <f>IF(ROUND(R117,0)=0,"",ROUND(R112,0)/ROUND(R117,0)*100)</f>
        <v>17.268727458126403</v>
      </c>
      <c r="T112" s="10"/>
      <c r="U112" s="10"/>
      <c r="V112" s="10"/>
    </row>
    <row r="113" spans="1:22" ht="23.1" customHeight="1" x14ac:dyDescent="0.15">
      <c r="A113" s="138"/>
      <c r="B113" s="76" t="s">
        <v>122</v>
      </c>
      <c r="C113" s="37">
        <f>IF('3-5-1'!V197&lt;&gt;"",'3-5-1'!V197,"")</f>
        <v>5097.7217686747872</v>
      </c>
      <c r="D113" s="38">
        <f>IF('3-5-1'!W197&lt;&gt;"",'3-5-1'!W197,"")</f>
        <v>12.709751264342417</v>
      </c>
      <c r="E113" s="39">
        <f t="shared" si="20"/>
        <v>0.84558365965470017</v>
      </c>
      <c r="F113" s="37">
        <v>5333.8669429244746</v>
      </c>
      <c r="G113" s="38">
        <v>11.864167604687717</v>
      </c>
      <c r="H113" s="39">
        <f t="shared" si="21"/>
        <v>-1.2358323953122827</v>
      </c>
      <c r="I113" s="37">
        <v>5630.86</v>
      </c>
      <c r="J113" s="38">
        <v>13.1</v>
      </c>
      <c r="K113" s="80" t="s">
        <v>129</v>
      </c>
      <c r="L113" s="171">
        <v>15383.08</v>
      </c>
      <c r="M113" s="173">
        <v>37.700000000000003</v>
      </c>
      <c r="N113" s="169">
        <f t="shared" si="23"/>
        <v>-0.19999999999999574</v>
      </c>
      <c r="O113" s="171">
        <v>16752</v>
      </c>
      <c r="P113" s="173">
        <v>37.9</v>
      </c>
      <c r="Q113" s="169">
        <f t="shared" si="24"/>
        <v>1.4062409124383919</v>
      </c>
      <c r="R113" s="171">
        <v>19326.103515625</v>
      </c>
      <c r="S113" s="173">
        <v>36.493759087561607</v>
      </c>
      <c r="T113" s="10"/>
      <c r="U113" s="10"/>
      <c r="V113" s="10"/>
    </row>
    <row r="114" spans="1:22" ht="23.1" customHeight="1" x14ac:dyDescent="0.15">
      <c r="A114" s="138"/>
      <c r="B114" s="76" t="s">
        <v>123</v>
      </c>
      <c r="C114" s="37">
        <f>IF('3-5-1'!V198&lt;&gt;"",'3-5-1'!V198,"")</f>
        <v>9997.5910650219466</v>
      </c>
      <c r="D114" s="38">
        <f>IF('3-5-1'!W198&lt;&gt;"",'3-5-1'!W198,"")</f>
        <v>24.926212422941568</v>
      </c>
      <c r="E114" s="39">
        <f t="shared" si="20"/>
        <v>0.94779831598100017</v>
      </c>
      <c r="F114" s="37">
        <v>10780.163818516565</v>
      </c>
      <c r="G114" s="38">
        <v>23.978414106960567</v>
      </c>
      <c r="H114" s="39">
        <f t="shared" si="21"/>
        <v>-3.0215858930394326</v>
      </c>
      <c r="I114" s="37">
        <v>11562.64</v>
      </c>
      <c r="J114" s="38">
        <v>27</v>
      </c>
      <c r="K114" s="80" t="s">
        <v>126</v>
      </c>
      <c r="L114" s="172"/>
      <c r="M114" s="174"/>
      <c r="N114" s="170">
        <f t="shared" si="23"/>
        <v>0</v>
      </c>
      <c r="O114" s="172"/>
      <c r="P114" s="174"/>
      <c r="Q114" s="170">
        <f t="shared" si="24"/>
        <v>0</v>
      </c>
      <c r="R114" s="172"/>
      <c r="S114" s="174"/>
      <c r="T114" s="10"/>
      <c r="U114" s="10"/>
      <c r="V114" s="10"/>
    </row>
    <row r="115" spans="1:22" ht="23.1" customHeight="1" x14ac:dyDescent="0.15">
      <c r="A115" s="138"/>
      <c r="B115" s="76" t="s">
        <v>124</v>
      </c>
      <c r="C115" s="37">
        <f>IF('3-5-1'!V199&lt;&gt;"",'3-5-1'!V199,"")</f>
        <v>3419.5862958979224</v>
      </c>
      <c r="D115" s="38">
        <f>IF('3-5-1'!W199&lt;&gt;"",'3-5-1'!W199,"")</f>
        <v>8.5257872477248018</v>
      </c>
      <c r="E115" s="39">
        <f t="shared" si="20"/>
        <v>-2.4800817575148173</v>
      </c>
      <c r="F115" s="37">
        <v>4947.9949054335575</v>
      </c>
      <c r="G115" s="38">
        <v>11.005869005239619</v>
      </c>
      <c r="H115" s="39">
        <f t="shared" si="21"/>
        <v>-1.6941309947603802</v>
      </c>
      <c r="I115" s="37">
        <v>5424.44</v>
      </c>
      <c r="J115" s="38">
        <v>12.7</v>
      </c>
      <c r="K115" s="39">
        <f t="shared" si="22"/>
        <v>-2.3000000000000007</v>
      </c>
      <c r="L115" s="37">
        <v>6120.47</v>
      </c>
      <c r="M115" s="38">
        <v>15</v>
      </c>
      <c r="N115" s="39">
        <f t="shared" si="23"/>
        <v>0.19999999999999929</v>
      </c>
      <c r="O115" s="37">
        <v>6544</v>
      </c>
      <c r="P115" s="38">
        <v>14.8</v>
      </c>
      <c r="Q115" s="39">
        <f t="shared" si="24"/>
        <v>-3.7187982702947657</v>
      </c>
      <c r="R115" s="37">
        <v>9806.556640625</v>
      </c>
      <c r="S115" s="38">
        <f>IF(ROUND(R117,0)=0,"",ROUND(R115,0)/ROUND(R117,0)*100)</f>
        <v>18.518798270294766</v>
      </c>
      <c r="T115" s="10"/>
      <c r="U115" s="10"/>
      <c r="V115" s="10"/>
    </row>
    <row r="116" spans="1:22" ht="23.1" customHeight="1" x14ac:dyDescent="0.15">
      <c r="A116" s="138"/>
      <c r="B116" s="77" t="s">
        <v>125</v>
      </c>
      <c r="C116" s="40">
        <f>IF('3-5-1'!V200&lt;&gt;"",'3-5-1'!V200,"")</f>
        <v>3688.8969113409444</v>
      </c>
      <c r="D116" s="41">
        <f>IF('3-5-1'!W200&lt;&gt;"",'3-5-1'!W200,"")</f>
        <v>9.1972383567596516</v>
      </c>
      <c r="E116" s="42">
        <f t="shared" si="20"/>
        <v>-2.213855834865937</v>
      </c>
      <c r="F116" s="40">
        <v>5130.1751727833307</v>
      </c>
      <c r="G116" s="41">
        <v>11.411094191625589</v>
      </c>
      <c r="H116" s="42">
        <f t="shared" si="21"/>
        <v>-0.88890580837441213</v>
      </c>
      <c r="I116" s="40">
        <v>5284.96</v>
      </c>
      <c r="J116" s="41">
        <v>12.3</v>
      </c>
      <c r="K116" s="42">
        <f t="shared" si="22"/>
        <v>-1.0999999999999996</v>
      </c>
      <c r="L116" s="40">
        <v>5463.45</v>
      </c>
      <c r="M116" s="41">
        <v>13.4</v>
      </c>
      <c r="N116" s="42">
        <f t="shared" si="23"/>
        <v>-2.7000000000000011</v>
      </c>
      <c r="O116" s="40">
        <v>7104</v>
      </c>
      <c r="P116" s="41">
        <v>16.100000000000001</v>
      </c>
      <c r="Q116" s="42">
        <f t="shared" si="24"/>
        <v>-0.96856506222028926</v>
      </c>
      <c r="R116" s="40">
        <v>9039.26953125</v>
      </c>
      <c r="S116" s="41">
        <f>IF(ROUND(R117,0)=0,"",ROUND(R116,0)/ROUND(R117,0)*100)</f>
        <v>17.068565062220291</v>
      </c>
      <c r="T116" s="10"/>
      <c r="U116" s="10"/>
      <c r="V116" s="10"/>
    </row>
    <row r="117" spans="1:22" ht="23.1" customHeight="1" x14ac:dyDescent="0.15">
      <c r="A117" s="139"/>
      <c r="B117" s="6" t="s">
        <v>47</v>
      </c>
      <c r="C117" s="43">
        <f>IF('3-5-1'!V201&lt;&gt;"",'3-5-1'!V201,"")</f>
        <v>40108.745345604017</v>
      </c>
      <c r="D117" s="44">
        <f>IF('3-5-1'!W201&lt;&gt;"",'3-5-1'!W201,"")</f>
        <v>100</v>
      </c>
      <c r="E117" s="81">
        <f t="shared" si="20"/>
        <v>0</v>
      </c>
      <c r="F117" s="43">
        <v>44957.784824423594</v>
      </c>
      <c r="G117" s="44">
        <v>100</v>
      </c>
      <c r="H117" s="81">
        <f t="shared" si="21"/>
        <v>0</v>
      </c>
      <c r="I117" s="43">
        <v>42837.02</v>
      </c>
      <c r="J117" s="44">
        <v>100</v>
      </c>
      <c r="K117" s="81">
        <f t="shared" si="22"/>
        <v>0</v>
      </c>
      <c r="L117" s="43">
        <v>40806.69</v>
      </c>
      <c r="M117" s="44">
        <v>100</v>
      </c>
      <c r="N117" s="81">
        <f t="shared" si="23"/>
        <v>0</v>
      </c>
      <c r="O117" s="43">
        <v>44249</v>
      </c>
      <c r="P117" s="44">
        <v>100</v>
      </c>
      <c r="Q117" s="81">
        <f t="shared" si="24"/>
        <v>0</v>
      </c>
      <c r="R117" s="43">
        <v>52956.66796875</v>
      </c>
      <c r="S117" s="44">
        <f>IF(ROUND(R117,0)=0,"",ROUND(R117,0)/ROUND(R117,0)*100)</f>
        <v>100</v>
      </c>
      <c r="T117" s="10"/>
      <c r="U117" s="10"/>
      <c r="V117" s="10"/>
    </row>
    <row r="118" spans="1:22" ht="23.1" customHeight="1" x14ac:dyDescent="0.15">
      <c r="A118" s="137" t="s">
        <v>26</v>
      </c>
      <c r="B118" s="75" t="s">
        <v>120</v>
      </c>
      <c r="C118" s="34">
        <f>IF('3-5-1'!V251&lt;&gt;"",'3-5-1'!V251,"")</f>
        <v>5916.568272224983</v>
      </c>
      <c r="D118" s="35">
        <f>IF('3-5-1'!W251&lt;&gt;"",'3-5-1'!W251,"")</f>
        <v>19.001433016264389</v>
      </c>
      <c r="E118" s="36">
        <f t="shared" si="20"/>
        <v>1.0271391757888289</v>
      </c>
      <c r="F118" s="34">
        <v>6584.9365821120782</v>
      </c>
      <c r="G118" s="35">
        <v>17.974293840475561</v>
      </c>
      <c r="H118" s="36">
        <f t="shared" si="21"/>
        <v>-0.12570615952444086</v>
      </c>
      <c r="I118" s="34">
        <v>6433.05</v>
      </c>
      <c r="J118" s="35">
        <v>18.100000000000001</v>
      </c>
      <c r="K118" s="36">
        <f t="shared" si="22"/>
        <v>4.0000000000000018</v>
      </c>
      <c r="L118" s="34">
        <v>4878.01</v>
      </c>
      <c r="M118" s="35">
        <v>14.1</v>
      </c>
      <c r="N118" s="36">
        <f t="shared" si="23"/>
        <v>0.79999999999999893</v>
      </c>
      <c r="O118" s="34">
        <v>5069</v>
      </c>
      <c r="P118" s="35">
        <v>13.3</v>
      </c>
      <c r="Q118" s="36">
        <f t="shared" si="24"/>
        <v>-1.0236476746832555</v>
      </c>
      <c r="R118" s="34">
        <v>5664.318359375</v>
      </c>
      <c r="S118" s="35">
        <f>IF(ROUND(R124,0)=0,"",ROUND(R118,0)/ROUND(R124,0)*100)</f>
        <v>14.323647674683256</v>
      </c>
      <c r="T118" s="10"/>
      <c r="U118" s="10"/>
      <c r="V118" s="10"/>
    </row>
    <row r="119" spans="1:22" ht="23.1" customHeight="1" x14ac:dyDescent="0.15">
      <c r="A119" s="138"/>
      <c r="B119" s="76" t="s">
        <v>121</v>
      </c>
      <c r="C119" s="37">
        <f>IF('3-5-1'!V252&lt;&gt;"",'3-5-1'!V252,"")</f>
        <v>10508.623806734357</v>
      </c>
      <c r="D119" s="38">
        <f>IF('3-5-1'!W252&lt;&gt;"",'3-5-1'!W252,"")</f>
        <v>33.749109647591879</v>
      </c>
      <c r="E119" s="39">
        <f t="shared" si="20"/>
        <v>0.15908980843221343</v>
      </c>
      <c r="F119" s="37">
        <v>12305.804745144902</v>
      </c>
      <c r="G119" s="38">
        <v>33.590019839159666</v>
      </c>
      <c r="H119" s="39">
        <f t="shared" si="21"/>
        <v>-1.2099801608403311</v>
      </c>
      <c r="I119" s="37">
        <v>12341.35</v>
      </c>
      <c r="J119" s="38">
        <v>34.799999999999997</v>
      </c>
      <c r="K119" s="39">
        <f t="shared" si="22"/>
        <v>7.4999999999999964</v>
      </c>
      <c r="L119" s="37">
        <v>9427.39</v>
      </c>
      <c r="M119" s="38">
        <v>27.3</v>
      </c>
      <c r="N119" s="39">
        <f t="shared" si="23"/>
        <v>5.4000000000000021</v>
      </c>
      <c r="O119" s="37">
        <v>8333</v>
      </c>
      <c r="P119" s="38">
        <v>21.9</v>
      </c>
      <c r="Q119" s="39">
        <f t="shared" si="24"/>
        <v>-0.17217459474496266</v>
      </c>
      <c r="R119" s="37">
        <v>8727.5810546875</v>
      </c>
      <c r="S119" s="38">
        <f>IF(ROUND(R124,0)=0,"",ROUND(R119,0)/ROUND(R124,0)*100)</f>
        <v>22.072174594744961</v>
      </c>
      <c r="T119" s="10"/>
      <c r="U119" s="10"/>
      <c r="V119" s="10"/>
    </row>
    <row r="120" spans="1:22" ht="23.1" customHeight="1" x14ac:dyDescent="0.15">
      <c r="A120" s="138"/>
      <c r="B120" s="76" t="s">
        <v>122</v>
      </c>
      <c r="C120" s="37">
        <f>IF('3-5-1'!V253&lt;&gt;"",'3-5-1'!V253,"")</f>
        <v>3923.5781071504348</v>
      </c>
      <c r="D120" s="38">
        <f>IF('3-5-1'!W253&lt;&gt;"",'3-5-1'!W253,"")</f>
        <v>12.600819116224582</v>
      </c>
      <c r="E120" s="39">
        <f t="shared" si="20"/>
        <v>3.3344368165742733</v>
      </c>
      <c r="F120" s="37">
        <v>3394.7670117308344</v>
      </c>
      <c r="G120" s="38">
        <v>9.2663822996503082</v>
      </c>
      <c r="H120" s="39">
        <f t="shared" si="21"/>
        <v>-0.73361770034969176</v>
      </c>
      <c r="I120" s="37">
        <v>3556.16</v>
      </c>
      <c r="J120" s="38">
        <v>10</v>
      </c>
      <c r="K120" s="80" t="s">
        <v>67</v>
      </c>
      <c r="L120" s="171">
        <v>13253.06</v>
      </c>
      <c r="M120" s="173">
        <v>38.4</v>
      </c>
      <c r="N120" s="169">
        <f>M120-P120</f>
        <v>-0.80000000000000426</v>
      </c>
      <c r="O120" s="171">
        <v>14915</v>
      </c>
      <c r="P120" s="173">
        <v>39.200000000000003</v>
      </c>
      <c r="Q120" s="169">
        <f>P120-S120</f>
        <v>1.8356118655640685</v>
      </c>
      <c r="R120" s="171">
        <v>14775.236328125</v>
      </c>
      <c r="S120" s="173">
        <v>37.364388134435934</v>
      </c>
      <c r="T120" s="10"/>
      <c r="U120" s="10"/>
      <c r="V120" s="10"/>
    </row>
    <row r="121" spans="1:22" ht="23.1" customHeight="1" x14ac:dyDescent="0.15">
      <c r="A121" s="138"/>
      <c r="B121" s="76" t="s">
        <v>123</v>
      </c>
      <c r="C121" s="37">
        <f>IF('3-5-1'!V254&lt;&gt;"",'3-5-1'!V254,"")</f>
        <v>6837.9126766503005</v>
      </c>
      <c r="D121" s="38">
        <f>IF('3-5-1'!W254&lt;&gt;"",'3-5-1'!W254,"")</f>
        <v>21.960388812951926</v>
      </c>
      <c r="E121" s="39">
        <f t="shared" si="20"/>
        <v>-1.9603249107528562</v>
      </c>
      <c r="F121" s="37">
        <v>8763.4253822394676</v>
      </c>
      <c r="G121" s="38">
        <v>23.920713723704782</v>
      </c>
      <c r="H121" s="39">
        <f t="shared" si="21"/>
        <v>1.4207137237047824</v>
      </c>
      <c r="I121" s="37">
        <v>7993.02</v>
      </c>
      <c r="J121" s="38">
        <v>22.5</v>
      </c>
      <c r="K121" s="80" t="s">
        <v>73</v>
      </c>
      <c r="L121" s="172"/>
      <c r="M121" s="174"/>
      <c r="N121" s="170">
        <f>M121-P121</f>
        <v>0</v>
      </c>
      <c r="O121" s="172"/>
      <c r="P121" s="174"/>
      <c r="Q121" s="170">
        <f>P121-S121</f>
        <v>0</v>
      </c>
      <c r="R121" s="172"/>
      <c r="S121" s="174"/>
      <c r="T121" s="10"/>
      <c r="U121" s="10"/>
      <c r="V121" s="10"/>
    </row>
    <row r="122" spans="1:22" ht="23.1" customHeight="1" x14ac:dyDescent="0.15">
      <c r="A122" s="138"/>
      <c r="B122" s="76" t="s">
        <v>124</v>
      </c>
      <c r="C122" s="37">
        <f>IF('3-5-1'!V255&lt;&gt;"",'3-5-1'!V255,"")</f>
        <v>1929.5867622534904</v>
      </c>
      <c r="D122" s="38">
        <f>IF('3-5-1'!W255&lt;&gt;"",'3-5-1'!W255,"")</f>
        <v>6.1969898638965564</v>
      </c>
      <c r="E122" s="39">
        <f t="shared" si="20"/>
        <v>-3.2184815349587179</v>
      </c>
      <c r="F122" s="37">
        <v>3449.3862514106804</v>
      </c>
      <c r="G122" s="38">
        <v>9.4154713988552743</v>
      </c>
      <c r="H122" s="39">
        <f t="shared" si="21"/>
        <v>-0.58452860114472571</v>
      </c>
      <c r="I122" s="37">
        <v>3564.09</v>
      </c>
      <c r="J122" s="38">
        <v>10</v>
      </c>
      <c r="K122" s="39">
        <f t="shared" si="22"/>
        <v>-3.1999999999999993</v>
      </c>
      <c r="L122" s="37">
        <v>4559.04</v>
      </c>
      <c r="M122" s="38">
        <v>13.2</v>
      </c>
      <c r="N122" s="39">
        <f t="shared" si="23"/>
        <v>-1</v>
      </c>
      <c r="O122" s="37">
        <v>5396</v>
      </c>
      <c r="P122" s="38">
        <v>14.2</v>
      </c>
      <c r="Q122" s="39">
        <f t="shared" si="24"/>
        <v>-1.400738436638596</v>
      </c>
      <c r="R122" s="37">
        <v>6169.326171875</v>
      </c>
      <c r="S122" s="38">
        <f>IF(ROUND(R124,0)=0,"",ROUND(R122,0)/ROUND(R124,0)*100)</f>
        <v>15.600738436638595</v>
      </c>
      <c r="T122" s="10"/>
      <c r="U122" s="10"/>
      <c r="V122" s="10"/>
    </row>
    <row r="123" spans="1:22" ht="23.1" customHeight="1" x14ac:dyDescent="0.15">
      <c r="A123" s="138"/>
      <c r="B123" s="77" t="s">
        <v>125</v>
      </c>
      <c r="C123" s="40">
        <f>IF('3-5-1'!V256&lt;&gt;"",'3-5-1'!V256,"")</f>
        <v>2021.2149381804893</v>
      </c>
      <c r="D123" s="41">
        <f>IF('3-5-1'!W256&lt;&gt;"",'3-5-1'!W256,"")</f>
        <v>6.4912595430706652</v>
      </c>
      <c r="E123" s="42">
        <f t="shared" si="20"/>
        <v>0.65814064491625945</v>
      </c>
      <c r="F123" s="40">
        <v>2136.9806436440222</v>
      </c>
      <c r="G123" s="41">
        <v>5.8331188981544058</v>
      </c>
      <c r="H123" s="42">
        <f t="shared" si="21"/>
        <v>1.2331188981544061</v>
      </c>
      <c r="I123" s="40">
        <v>1617.33</v>
      </c>
      <c r="J123" s="41">
        <v>4.5999999999999996</v>
      </c>
      <c r="K123" s="42">
        <f t="shared" si="22"/>
        <v>-2.4000000000000004</v>
      </c>
      <c r="L123" s="40">
        <v>2407.0100000000002</v>
      </c>
      <c r="M123" s="41">
        <v>7</v>
      </c>
      <c r="N123" s="42">
        <f t="shared" si="23"/>
        <v>-4.3000000000000007</v>
      </c>
      <c r="O123" s="40">
        <v>4298</v>
      </c>
      <c r="P123" s="41">
        <v>11.3</v>
      </c>
      <c r="Q123" s="42">
        <f t="shared" si="24"/>
        <v>0.66094884050274416</v>
      </c>
      <c r="R123" s="40">
        <v>4206.5712890625</v>
      </c>
      <c r="S123" s="41">
        <f>IF(ROUND(R124,0)=0,"",ROUND(R123,0)/ROUND(R124,0)*100)</f>
        <v>10.639051159497257</v>
      </c>
      <c r="T123" s="10"/>
      <c r="U123" s="10"/>
      <c r="V123" s="10"/>
    </row>
    <row r="124" spans="1:22" ht="23.1" customHeight="1" x14ac:dyDescent="0.15">
      <c r="A124" s="139"/>
      <c r="B124" s="6" t="s">
        <v>47</v>
      </c>
      <c r="C124" s="43">
        <f>IF('3-5-1'!V257&lt;&gt;"",'3-5-1'!V257,"")</f>
        <v>31137.484563194055</v>
      </c>
      <c r="D124" s="44">
        <f>IF('3-5-1'!W257&lt;&gt;"",'3-5-1'!W257,"")</f>
        <v>100</v>
      </c>
      <c r="E124" s="81">
        <f t="shared" si="20"/>
        <v>0</v>
      </c>
      <c r="F124" s="43">
        <v>36635.300616281987</v>
      </c>
      <c r="G124" s="44">
        <v>100</v>
      </c>
      <c r="H124" s="81">
        <f t="shared" si="21"/>
        <v>0</v>
      </c>
      <c r="I124" s="43">
        <v>35505.01</v>
      </c>
      <c r="J124" s="44">
        <v>100</v>
      </c>
      <c r="K124" s="81">
        <f t="shared" si="22"/>
        <v>0</v>
      </c>
      <c r="L124" s="43">
        <v>34524.51</v>
      </c>
      <c r="M124" s="44">
        <v>100</v>
      </c>
      <c r="N124" s="81">
        <f t="shared" si="23"/>
        <v>0</v>
      </c>
      <c r="O124" s="43">
        <v>38010</v>
      </c>
      <c r="P124" s="44">
        <v>100</v>
      </c>
      <c r="Q124" s="81">
        <f t="shared" si="24"/>
        <v>0</v>
      </c>
      <c r="R124" s="43">
        <v>39543.03515625</v>
      </c>
      <c r="S124" s="44">
        <f>IF(ROUND(R124,0)=0,"",ROUND(R124,0)/ROUND(R124,0)*100)</f>
        <v>100</v>
      </c>
      <c r="T124" s="10"/>
      <c r="U124" s="10"/>
      <c r="V124" s="10"/>
    </row>
    <row r="125" spans="1:22" ht="23.1" customHeight="1" x14ac:dyDescent="0.15">
      <c r="A125" s="137" t="s">
        <v>27</v>
      </c>
      <c r="B125" s="75" t="s">
        <v>120</v>
      </c>
      <c r="C125" s="34">
        <f>IF('3-5-1'!V258&lt;&gt;"",'3-5-1'!V258,"")</f>
        <v>27023.500380334954</v>
      </c>
      <c r="D125" s="35">
        <f>IF('3-5-1'!W258&lt;&gt;"",'3-5-1'!W258,"")</f>
        <v>22.953984861433181</v>
      </c>
      <c r="E125" s="36">
        <f t="shared" si="20"/>
        <v>1.2142788344051283</v>
      </c>
      <c r="F125" s="34">
        <v>31798.663569618082</v>
      </c>
      <c r="G125" s="35">
        <v>21.739706027028053</v>
      </c>
      <c r="H125" s="36">
        <f t="shared" si="21"/>
        <v>1.5397060270280534</v>
      </c>
      <c r="I125" s="34">
        <v>29233.08</v>
      </c>
      <c r="J125" s="35">
        <v>20.2</v>
      </c>
      <c r="K125" s="36">
        <f t="shared" si="22"/>
        <v>3.8999999999999986</v>
      </c>
      <c r="L125" s="34">
        <v>23956.18</v>
      </c>
      <c r="M125" s="35">
        <v>16.3</v>
      </c>
      <c r="N125" s="36">
        <f t="shared" si="23"/>
        <v>-1.1999999999999993</v>
      </c>
      <c r="O125" s="34">
        <v>29517</v>
      </c>
      <c r="P125" s="35">
        <v>17.5</v>
      </c>
      <c r="Q125" s="36">
        <f t="shared" si="24"/>
        <v>2.6311922863746151</v>
      </c>
      <c r="R125" s="34">
        <v>28435.71875</v>
      </c>
      <c r="S125" s="35">
        <f>IF(ROUND(R131,0)=0,"",ROUND(R125,0)/ROUND(R131,0)*100)</f>
        <v>14.868807713625385</v>
      </c>
      <c r="T125" s="10"/>
      <c r="U125" s="10"/>
      <c r="V125" s="10"/>
    </row>
    <row r="126" spans="1:22" ht="23.1" customHeight="1" x14ac:dyDescent="0.15">
      <c r="A126" s="175"/>
      <c r="B126" s="76" t="s">
        <v>121</v>
      </c>
      <c r="C126" s="37">
        <f>IF('3-5-1'!V259&lt;&gt;"",'3-5-1'!V259,"")</f>
        <v>30305.694382928246</v>
      </c>
      <c r="D126" s="38">
        <f>IF('3-5-1'!W259&lt;&gt;"",'3-5-1'!W259,"")</f>
        <v>25.741907609688173</v>
      </c>
      <c r="E126" s="39">
        <f t="shared" si="20"/>
        <v>0.92908434968012443</v>
      </c>
      <c r="F126" s="37">
        <v>36293.711519210141</v>
      </c>
      <c r="G126" s="38">
        <v>24.812823260008049</v>
      </c>
      <c r="H126" s="39">
        <f t="shared" si="21"/>
        <v>-1.2871767399919527</v>
      </c>
      <c r="I126" s="37">
        <v>37623.089999999997</v>
      </c>
      <c r="J126" s="38">
        <v>26.1</v>
      </c>
      <c r="K126" s="39">
        <f t="shared" si="22"/>
        <v>5.2000000000000028</v>
      </c>
      <c r="L126" s="37">
        <v>30620.42</v>
      </c>
      <c r="M126" s="38">
        <v>20.9</v>
      </c>
      <c r="N126" s="39">
        <f t="shared" si="23"/>
        <v>4</v>
      </c>
      <c r="O126" s="37">
        <v>28536</v>
      </c>
      <c r="P126" s="38">
        <v>16.899999999999999</v>
      </c>
      <c r="Q126" s="39">
        <f t="shared" si="24"/>
        <v>-7.1858234943476873E-2</v>
      </c>
      <c r="R126" s="37">
        <v>32458.048828125</v>
      </c>
      <c r="S126" s="38">
        <f>IF(ROUND(R131,0)=0,"",ROUND(R126,0)/ROUND(R131,0)*100)</f>
        <v>16.971858234943475</v>
      </c>
      <c r="T126" s="10"/>
      <c r="U126" s="10"/>
      <c r="V126" s="10"/>
    </row>
    <row r="127" spans="1:22" ht="23.1" customHeight="1" x14ac:dyDescent="0.15">
      <c r="A127" s="175"/>
      <c r="B127" s="76" t="s">
        <v>122</v>
      </c>
      <c r="C127" s="37">
        <f>IF('3-5-1'!V260&lt;&gt;"",'3-5-1'!V260,"")</f>
        <v>16564.090668326065</v>
      </c>
      <c r="D127" s="38">
        <f>IF('3-5-1'!W260&lt;&gt;"",'3-5-1'!W260,"")</f>
        <v>14.069675693117977</v>
      </c>
      <c r="E127" s="39">
        <f t="shared" si="20"/>
        <v>1.700117851544233</v>
      </c>
      <c r="F127" s="37">
        <v>18092.949730788332</v>
      </c>
      <c r="G127" s="38">
        <v>12.369557841573744</v>
      </c>
      <c r="H127" s="39">
        <f t="shared" si="21"/>
        <v>-1.2304421584262553</v>
      </c>
      <c r="I127" s="37">
        <v>19634.27</v>
      </c>
      <c r="J127" s="38">
        <v>13.6</v>
      </c>
      <c r="K127" s="80" t="s">
        <v>67</v>
      </c>
      <c r="L127" s="171">
        <v>60200.79</v>
      </c>
      <c r="M127" s="173">
        <v>41.1</v>
      </c>
      <c r="N127" s="169">
        <f t="shared" si="23"/>
        <v>-1.3999999999999986</v>
      </c>
      <c r="O127" s="171">
        <v>71806</v>
      </c>
      <c r="P127" s="173">
        <v>42.5</v>
      </c>
      <c r="Q127" s="169">
        <f t="shared" si="24"/>
        <v>-0.25383537433462777</v>
      </c>
      <c r="R127" s="171">
        <v>81764.8359375</v>
      </c>
      <c r="S127" s="173">
        <v>42.753835374334628</v>
      </c>
      <c r="T127" s="10"/>
      <c r="U127" s="10"/>
      <c r="V127" s="10"/>
    </row>
    <row r="128" spans="1:22" ht="23.1" customHeight="1" x14ac:dyDescent="0.15">
      <c r="A128" s="175"/>
      <c r="B128" s="76" t="s">
        <v>123</v>
      </c>
      <c r="C128" s="37">
        <f>IF('3-5-1'!V261&lt;&gt;"",'3-5-1'!V261,"")</f>
        <v>26770.155145241206</v>
      </c>
      <c r="D128" s="38">
        <f>IF('3-5-1'!W261&lt;&gt;"",'3-5-1'!W261,"")</f>
        <v>22.738791322135441</v>
      </c>
      <c r="E128" s="39">
        <f t="shared" si="20"/>
        <v>-0.6360607461083454</v>
      </c>
      <c r="F128" s="37">
        <v>34190.391350443097</v>
      </c>
      <c r="G128" s="38">
        <v>23.374852068243786</v>
      </c>
      <c r="H128" s="39">
        <f t="shared" si="21"/>
        <v>-0.62514793175621364</v>
      </c>
      <c r="I128" s="37">
        <v>34616.5</v>
      </c>
      <c r="J128" s="38">
        <v>24</v>
      </c>
      <c r="K128" s="80" t="s">
        <v>76</v>
      </c>
      <c r="L128" s="172"/>
      <c r="M128" s="174"/>
      <c r="N128" s="170">
        <f t="shared" si="23"/>
        <v>0</v>
      </c>
      <c r="O128" s="172"/>
      <c r="P128" s="174"/>
      <c r="Q128" s="170">
        <f t="shared" si="24"/>
        <v>0</v>
      </c>
      <c r="R128" s="172"/>
      <c r="S128" s="174"/>
      <c r="T128" s="10"/>
      <c r="U128" s="10"/>
      <c r="V128" s="10"/>
    </row>
    <row r="129" spans="1:22" ht="23.1" customHeight="1" x14ac:dyDescent="0.15">
      <c r="A129" s="175"/>
      <c r="B129" s="76" t="s">
        <v>124</v>
      </c>
      <c r="C129" s="37">
        <f>IF('3-5-1'!V262&lt;&gt;"",'3-5-1'!V262,"")</f>
        <v>8065.9024670169738</v>
      </c>
      <c r="D129" s="38">
        <f>IF('3-5-1'!W262&lt;&gt;"",'3-5-1'!W262,"")</f>
        <v>6.851244306471644</v>
      </c>
      <c r="E129" s="39">
        <f t="shared" si="20"/>
        <v>-1.9482525723779691</v>
      </c>
      <c r="F129" s="37">
        <v>12871.022289103843</v>
      </c>
      <c r="G129" s="38">
        <v>8.7994968788496131</v>
      </c>
      <c r="H129" s="39">
        <f t="shared" si="21"/>
        <v>-0.10050312115038729</v>
      </c>
      <c r="I129" s="37">
        <v>12831.23</v>
      </c>
      <c r="J129" s="38">
        <v>8.9</v>
      </c>
      <c r="K129" s="39">
        <f t="shared" si="22"/>
        <v>-2.9000000000000004</v>
      </c>
      <c r="L129" s="37">
        <v>17275.900000000001</v>
      </c>
      <c r="M129" s="38">
        <v>11.8</v>
      </c>
      <c r="N129" s="39">
        <f t="shared" si="23"/>
        <v>-0.39999999999999858</v>
      </c>
      <c r="O129" s="37">
        <v>20623</v>
      </c>
      <c r="P129" s="38">
        <v>12.2</v>
      </c>
      <c r="Q129" s="39">
        <f t="shared" si="24"/>
        <v>-1.7019901069826293</v>
      </c>
      <c r="R129" s="37">
        <v>26586.607421875</v>
      </c>
      <c r="S129" s="38">
        <f>IF(ROUND(R131,0)=0,"",ROUND(R129,0)/ROUND(R131,0)*100)</f>
        <v>13.901990106982629</v>
      </c>
      <c r="T129" s="10"/>
      <c r="U129" s="10"/>
      <c r="V129" s="10"/>
    </row>
    <row r="130" spans="1:22" ht="23.1" customHeight="1" x14ac:dyDescent="0.15">
      <c r="A130" s="175"/>
      <c r="B130" s="77" t="s">
        <v>125</v>
      </c>
      <c r="C130" s="40">
        <f>IF('3-5-1'!V263&lt;&gt;"",'3-5-1'!V263,"")</f>
        <v>8999.6723905893214</v>
      </c>
      <c r="D130" s="41">
        <f>IF('3-5-1'!W263&lt;&gt;"",'3-5-1'!W263,"")</f>
        <v>7.6443962071535649</v>
      </c>
      <c r="E130" s="42">
        <f t="shared" si="20"/>
        <v>-1.2591677171432094</v>
      </c>
      <c r="F130" s="40">
        <v>13023.241135243909</v>
      </c>
      <c r="G130" s="41">
        <v>8.9035639242967743</v>
      </c>
      <c r="H130" s="42">
        <f t="shared" si="21"/>
        <v>1.7035639242967742</v>
      </c>
      <c r="I130" s="40">
        <v>10445.209999999999</v>
      </c>
      <c r="J130" s="41">
        <v>7.2</v>
      </c>
      <c r="K130" s="42">
        <f t="shared" si="22"/>
        <v>-2.8</v>
      </c>
      <c r="L130" s="40">
        <v>14592.6</v>
      </c>
      <c r="M130" s="41">
        <v>10</v>
      </c>
      <c r="N130" s="42">
        <f t="shared" si="23"/>
        <v>-0.80000000000000071</v>
      </c>
      <c r="O130" s="40">
        <v>18303</v>
      </c>
      <c r="P130" s="41">
        <v>10.8</v>
      </c>
      <c r="Q130" s="42">
        <f t="shared" si="24"/>
        <v>-0.70350857011388435</v>
      </c>
      <c r="R130" s="40">
        <v>22000.3203125</v>
      </c>
      <c r="S130" s="41">
        <f>IF(ROUND(R131,0)=0,"",ROUND(R130,0)/ROUND(R131,0)*100)</f>
        <v>11.503508570113885</v>
      </c>
      <c r="T130" s="10"/>
      <c r="U130" s="10"/>
      <c r="V130" s="10"/>
    </row>
    <row r="131" spans="1:22" ht="23.1" customHeight="1" x14ac:dyDescent="0.15">
      <c r="A131" s="176"/>
      <c r="B131" s="6"/>
      <c r="C131" s="43">
        <f>IF('3-5-1'!V264&lt;&gt;"",'3-5-1'!V264,"")</f>
        <v>117729.01543443679</v>
      </c>
      <c r="D131" s="44">
        <f>IF('3-5-1'!W264&lt;&gt;"",'3-5-1'!W264,"")</f>
        <v>100</v>
      </c>
      <c r="E131" s="81">
        <f t="shared" si="20"/>
        <v>0</v>
      </c>
      <c r="F131" s="43">
        <v>146269.97959440737</v>
      </c>
      <c r="G131" s="44">
        <v>100</v>
      </c>
      <c r="H131" s="81">
        <f t="shared" si="21"/>
        <v>0</v>
      </c>
      <c r="I131" s="43">
        <v>144383.38</v>
      </c>
      <c r="J131" s="44">
        <v>100</v>
      </c>
      <c r="K131" s="81">
        <f t="shared" si="22"/>
        <v>0</v>
      </c>
      <c r="L131" s="43">
        <v>146645.89000000001</v>
      </c>
      <c r="M131" s="44">
        <v>100</v>
      </c>
      <c r="N131" s="81">
        <f t="shared" si="23"/>
        <v>0</v>
      </c>
      <c r="O131" s="43">
        <v>168785</v>
      </c>
      <c r="P131" s="44">
        <v>100</v>
      </c>
      <c r="Q131" s="81">
        <f t="shared" si="24"/>
        <v>0</v>
      </c>
      <c r="R131" s="43">
        <v>191245.53125</v>
      </c>
      <c r="S131" s="44">
        <f>IF(ROUND(R131,0)=0,"",ROUND(R131,0)/ROUND(R131,0)*100)</f>
        <v>100</v>
      </c>
      <c r="T131" s="10"/>
      <c r="U131" s="10"/>
      <c r="V131" s="10"/>
    </row>
    <row r="132" spans="1:22" x14ac:dyDescent="0.1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2" t="str">
        <f>SUBSTITUTE('3-5-1'!O266,"2．","（注）")</f>
        <v>（注）無効回答企業 915社を除く</v>
      </c>
      <c r="P132" s="10"/>
      <c r="Q132" s="10"/>
      <c r="R132" s="10"/>
      <c r="S132" s="10"/>
      <c r="T132" s="10"/>
      <c r="U132" s="10"/>
      <c r="V132" s="10"/>
    </row>
  </sheetData>
  <mergeCells count="91">
    <mergeCell ref="S127:S128"/>
    <mergeCell ref="R120:R121"/>
    <mergeCell ref="S120:S121"/>
    <mergeCell ref="A125:A131"/>
    <mergeCell ref="L127:L128"/>
    <mergeCell ref="M127:M128"/>
    <mergeCell ref="N127:N128"/>
    <mergeCell ref="O127:O128"/>
    <mergeCell ref="P127:P128"/>
    <mergeCell ref="Q127:Q128"/>
    <mergeCell ref="R127:R128"/>
    <mergeCell ref="P120:P121"/>
    <mergeCell ref="Q120:Q121"/>
    <mergeCell ref="A118:A124"/>
    <mergeCell ref="L120:L121"/>
    <mergeCell ref="M120:M121"/>
    <mergeCell ref="A111:A117"/>
    <mergeCell ref="L113:L114"/>
    <mergeCell ref="M113:M114"/>
    <mergeCell ref="N113:N114"/>
    <mergeCell ref="O113:O114"/>
    <mergeCell ref="N120:N121"/>
    <mergeCell ref="O120:O121"/>
    <mergeCell ref="P106:P107"/>
    <mergeCell ref="Q106:Q107"/>
    <mergeCell ref="R106:R107"/>
    <mergeCell ref="S106:S107"/>
    <mergeCell ref="Q113:Q114"/>
    <mergeCell ref="R113:R114"/>
    <mergeCell ref="S113:S114"/>
    <mergeCell ref="P113:P114"/>
    <mergeCell ref="A104:A110"/>
    <mergeCell ref="L106:L107"/>
    <mergeCell ref="M106:M107"/>
    <mergeCell ref="N106:N107"/>
    <mergeCell ref="O106:O107"/>
    <mergeCell ref="R92:R93"/>
    <mergeCell ref="S92:S93"/>
    <mergeCell ref="A97:A103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Q85:Q86"/>
    <mergeCell ref="R85:R86"/>
    <mergeCell ref="S85:S86"/>
    <mergeCell ref="A90:A96"/>
    <mergeCell ref="L92:L93"/>
    <mergeCell ref="M92:M93"/>
    <mergeCell ref="N92:N93"/>
    <mergeCell ref="O92:O93"/>
    <mergeCell ref="P92:P93"/>
    <mergeCell ref="Q92:Q93"/>
    <mergeCell ref="A83:A89"/>
    <mergeCell ref="L85:L86"/>
    <mergeCell ref="M85:M86"/>
    <mergeCell ref="N85:N86"/>
    <mergeCell ref="O85:O86"/>
    <mergeCell ref="P85:P86"/>
    <mergeCell ref="R81:S81"/>
    <mergeCell ref="A41:A47"/>
    <mergeCell ref="A48:A53"/>
    <mergeCell ref="A54:A59"/>
    <mergeCell ref="A60:A65"/>
    <mergeCell ref="A66:A71"/>
    <mergeCell ref="A72:A77"/>
    <mergeCell ref="C81:D81"/>
    <mergeCell ref="F81:G81"/>
    <mergeCell ref="I81:J81"/>
    <mergeCell ref="L81:M81"/>
    <mergeCell ref="O81:P81"/>
    <mergeCell ref="A34:A40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2"/>
    <mergeCell ref="A13:A19"/>
    <mergeCell ref="A20:A26"/>
    <mergeCell ref="A27:A33"/>
  </mergeCells>
  <phoneticPr fontId="3"/>
  <pageMargins left="0.59055118110236227" right="0.59055118110236227" top="0.98425196850393704" bottom="0.98425196850393704" header="0.51181102362204722" footer="0.51181102362204722"/>
  <pageSetup paperSize="9" scale="26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Y60"/>
  <sheetViews>
    <sheetView view="pageBreakPreview" zoomScale="60" zoomScaleNormal="85" workbookViewId="0"/>
  </sheetViews>
  <sheetFormatPr defaultColWidth="8.125" defaultRowHeight="12" x14ac:dyDescent="0.15"/>
  <cols>
    <col min="1" max="1" width="17" style="47" customWidth="1"/>
    <col min="2" max="2" width="6.875" style="47" customWidth="1"/>
    <col min="3" max="3" width="6.25" style="47" customWidth="1"/>
    <col min="4" max="4" width="6.875" style="47" customWidth="1"/>
    <col min="5" max="5" width="6.25" style="47" customWidth="1"/>
    <col min="6" max="6" width="6.875" style="47" customWidth="1"/>
    <col min="7" max="7" width="6.25" style="47" customWidth="1"/>
    <col min="8" max="8" width="6.875" style="47" customWidth="1"/>
    <col min="9" max="9" width="6.25" style="47" customWidth="1"/>
    <col min="10" max="10" width="6.875" style="47" customWidth="1"/>
    <col min="11" max="11" width="6.25" style="47" customWidth="1"/>
    <col min="12" max="12" width="7.375" style="47" customWidth="1"/>
    <col min="13" max="13" width="6.25" style="47" customWidth="1"/>
    <col min="14" max="14" width="6.875" style="47" customWidth="1"/>
    <col min="15" max="15" width="6.25" style="47" customWidth="1"/>
    <col min="16" max="16" width="6.875" style="47" customWidth="1"/>
    <col min="17" max="17" width="6.25" style="47" customWidth="1"/>
    <col min="18" max="18" width="6.875" style="47" customWidth="1"/>
    <col min="19" max="19" width="6.25" style="47" customWidth="1"/>
    <col min="20" max="20" width="6.875" style="47" customWidth="1"/>
    <col min="21" max="21" width="6.25" style="47" customWidth="1"/>
    <col min="22" max="22" width="6.875" style="47" customWidth="1"/>
    <col min="23" max="23" width="6.25" style="47" customWidth="1"/>
    <col min="24" max="24" width="7.375" style="47" customWidth="1"/>
    <col min="25" max="25" width="6.25" style="47" customWidth="1"/>
    <col min="26" max="16384" width="8.125" style="47"/>
  </cols>
  <sheetData>
    <row r="1" spans="1:25" s="46" customFormat="1" ht="17.25" customHeight="1" x14ac:dyDescent="0.15">
      <c r="A1" s="1" t="s">
        <v>145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</row>
    <row r="2" spans="1:25" x14ac:dyDescent="0.1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</row>
    <row r="3" spans="1:25" s="48" customFormat="1" ht="17.25" customHeight="1" x14ac:dyDescent="0.15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6" t="s">
        <v>45</v>
      </c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</row>
    <row r="4" spans="1:25" ht="18" customHeight="1" x14ac:dyDescent="0.15">
      <c r="A4" s="87" t="s">
        <v>28</v>
      </c>
      <c r="B4" s="177" t="s">
        <v>77</v>
      </c>
      <c r="C4" s="178"/>
      <c r="D4" s="181" t="s">
        <v>29</v>
      </c>
      <c r="E4" s="181"/>
      <c r="F4" s="182"/>
      <c r="G4" s="182"/>
      <c r="H4" s="182"/>
      <c r="I4" s="182"/>
      <c r="J4" s="181"/>
      <c r="K4" s="88"/>
      <c r="L4" s="183" t="s">
        <v>146</v>
      </c>
      <c r="M4" s="1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</row>
    <row r="5" spans="1:25" s="49" customFormat="1" ht="34.5" customHeight="1" x14ac:dyDescent="0.15">
      <c r="A5" s="89" t="s">
        <v>147</v>
      </c>
      <c r="B5" s="179"/>
      <c r="C5" s="180"/>
      <c r="D5" s="90"/>
      <c r="E5" s="91"/>
      <c r="F5" s="187" t="s">
        <v>31</v>
      </c>
      <c r="G5" s="188"/>
      <c r="H5" s="187" t="s">
        <v>32</v>
      </c>
      <c r="I5" s="188"/>
      <c r="J5" s="187" t="s">
        <v>33</v>
      </c>
      <c r="K5" s="188"/>
      <c r="L5" s="185"/>
      <c r="M5" s="186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</row>
    <row r="6" spans="1:25" s="50" customFormat="1" ht="24" customHeight="1" x14ac:dyDescent="0.15">
      <c r="A6" s="57" t="s">
        <v>97</v>
      </c>
      <c r="B6" s="114">
        <v>11385.544411224786</v>
      </c>
      <c r="C6" s="35">
        <v>31.807308912375237</v>
      </c>
      <c r="D6" s="114">
        <v>14890.686005505406</v>
      </c>
      <c r="E6" s="35">
        <v>19.197591379357831</v>
      </c>
      <c r="F6" s="114">
        <v>11337.378145177527</v>
      </c>
      <c r="G6" s="35">
        <v>20.639768664073319</v>
      </c>
      <c r="H6" s="114">
        <v>2818.2326774914509</v>
      </c>
      <c r="I6" s="35">
        <v>15.476689375378005</v>
      </c>
      <c r="J6" s="114">
        <v>735.07518283642503</v>
      </c>
      <c r="K6" s="35">
        <v>16.607809059848584</v>
      </c>
      <c r="L6" s="114">
        <v>26276.230416730192</v>
      </c>
      <c r="M6" s="35">
        <v>23.17930013866463</v>
      </c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93"/>
    </row>
    <row r="7" spans="1:25" s="50" customFormat="1" ht="24" customHeight="1" x14ac:dyDescent="0.15">
      <c r="A7" s="58" t="s">
        <v>98</v>
      </c>
      <c r="B7" s="116">
        <v>6494.3360350545272</v>
      </c>
      <c r="C7" s="38">
        <v>18.142949075329135</v>
      </c>
      <c r="D7" s="116">
        <v>22944.539163014524</v>
      </c>
      <c r="E7" s="38">
        <v>29.580899568788897</v>
      </c>
      <c r="F7" s="116">
        <v>15601.767602477823</v>
      </c>
      <c r="G7" s="38">
        <v>28.403116659097176</v>
      </c>
      <c r="H7" s="116">
        <v>5590.9163559291828</v>
      </c>
      <c r="I7" s="38">
        <v>30.70324052925853</v>
      </c>
      <c r="J7" s="116">
        <v>1751.8552046075174</v>
      </c>
      <c r="K7" s="38">
        <v>39.580273444081108</v>
      </c>
      <c r="L7" s="116">
        <v>29438.87519806905</v>
      </c>
      <c r="M7" s="38">
        <v>25.96919394976317</v>
      </c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93"/>
    </row>
    <row r="8" spans="1:25" s="50" customFormat="1" ht="24" customHeight="1" x14ac:dyDescent="0.15">
      <c r="A8" s="58" t="s">
        <v>99</v>
      </c>
      <c r="B8" s="116">
        <v>5126.0705968414759</v>
      </c>
      <c r="C8" s="38">
        <v>14.320484387170469</v>
      </c>
      <c r="D8" s="116">
        <v>11099.454153271758</v>
      </c>
      <c r="E8" s="38">
        <v>14.309803140677744</v>
      </c>
      <c r="F8" s="116">
        <v>8289.1675043378764</v>
      </c>
      <c r="G8" s="38">
        <v>15.09048190123756</v>
      </c>
      <c r="H8" s="116">
        <v>2592.1544380574665</v>
      </c>
      <c r="I8" s="38">
        <v>14.235151473203594</v>
      </c>
      <c r="J8" s="116">
        <v>218.132210876415</v>
      </c>
      <c r="K8" s="38">
        <v>4.9283368458438073</v>
      </c>
      <c r="L8" s="116">
        <v>16225.524750113236</v>
      </c>
      <c r="M8" s="38">
        <v>14.313175905579817</v>
      </c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93"/>
    </row>
    <row r="9" spans="1:25" s="50" customFormat="1" ht="24" customHeight="1" x14ac:dyDescent="0.15">
      <c r="A9" s="58" t="s">
        <v>100</v>
      </c>
      <c r="B9" s="116">
        <v>7770.7945954932011</v>
      </c>
      <c r="C9" s="38">
        <v>21.708936811997329</v>
      </c>
      <c r="D9" s="116">
        <v>17506.716661931554</v>
      </c>
      <c r="E9" s="38">
        <v>22.570269277432807</v>
      </c>
      <c r="F9" s="116">
        <v>12442.498675043611</v>
      </c>
      <c r="G9" s="38">
        <v>22.651647582662299</v>
      </c>
      <c r="H9" s="116">
        <v>4340.4111905624959</v>
      </c>
      <c r="I9" s="38">
        <v>23.83592962151868</v>
      </c>
      <c r="J9" s="116">
        <v>723.80679632544718</v>
      </c>
      <c r="K9" s="38">
        <v>16.353218487405684</v>
      </c>
      <c r="L9" s="116">
        <v>25277.511257424754</v>
      </c>
      <c r="M9" s="38">
        <v>22.298290542515094</v>
      </c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93"/>
    </row>
    <row r="10" spans="1:25" s="50" customFormat="1" ht="24" customHeight="1" x14ac:dyDescent="0.15">
      <c r="A10" s="58" t="s">
        <v>101</v>
      </c>
      <c r="B10" s="116">
        <v>1706.2620676339379</v>
      </c>
      <c r="C10" s="38">
        <v>4.7667114290288515</v>
      </c>
      <c r="D10" s="116">
        <v>5887.1969695939824</v>
      </c>
      <c r="E10" s="38">
        <v>7.5899795180875529</v>
      </c>
      <c r="F10" s="116">
        <v>3788.6387374701135</v>
      </c>
      <c r="G10" s="38">
        <v>6.897240798693101</v>
      </c>
      <c r="H10" s="116">
        <v>1530.5260819029486</v>
      </c>
      <c r="I10" s="38">
        <v>8.4050820004013485</v>
      </c>
      <c r="J10" s="116">
        <v>568.03215022092013</v>
      </c>
      <c r="K10" s="38">
        <v>12.833747773013238</v>
      </c>
      <c r="L10" s="116">
        <v>7593.459037227919</v>
      </c>
      <c r="M10" s="38">
        <v>6.6984899783225469</v>
      </c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93"/>
    </row>
    <row r="11" spans="1:25" s="50" customFormat="1" ht="24" customHeight="1" thickBot="1" x14ac:dyDescent="0.2">
      <c r="A11" s="94" t="s">
        <v>102</v>
      </c>
      <c r="B11" s="117">
        <v>3312.3638625647482</v>
      </c>
      <c r="C11" s="118">
        <v>9.253609384098981</v>
      </c>
      <c r="D11" s="117">
        <v>5236.7938249251019</v>
      </c>
      <c r="E11" s="118">
        <v>6.7514571156551781</v>
      </c>
      <c r="F11" s="117">
        <v>3470.3226759858198</v>
      </c>
      <c r="G11" s="118">
        <v>6.3177443942365406</v>
      </c>
      <c r="H11" s="117">
        <v>1337.2910825141255</v>
      </c>
      <c r="I11" s="118">
        <v>7.3439070002398337</v>
      </c>
      <c r="J11" s="117">
        <v>429.18006642515576</v>
      </c>
      <c r="K11" s="118">
        <v>9.6966143898075821</v>
      </c>
      <c r="L11" s="117">
        <v>8549.1576874898492</v>
      </c>
      <c r="M11" s="118">
        <v>7.5415494851547527</v>
      </c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93"/>
    </row>
    <row r="12" spans="1:25" s="50" customFormat="1" ht="24" customHeight="1" thickTop="1" x14ac:dyDescent="0.15">
      <c r="A12" s="95" t="s">
        <v>30</v>
      </c>
      <c r="B12" s="119">
        <v>35795.371568812676</v>
      </c>
      <c r="C12" s="44">
        <v>100</v>
      </c>
      <c r="D12" s="119">
        <v>77565.386778242319</v>
      </c>
      <c r="E12" s="44">
        <v>100</v>
      </c>
      <c r="F12" s="119">
        <v>54929.773340492771</v>
      </c>
      <c r="G12" s="44">
        <v>100</v>
      </c>
      <c r="H12" s="119">
        <v>18209.531826457671</v>
      </c>
      <c r="I12" s="44">
        <v>100</v>
      </c>
      <c r="J12" s="119">
        <v>4426.0816112918801</v>
      </c>
      <c r="K12" s="44">
        <v>100</v>
      </c>
      <c r="L12" s="119">
        <v>113360.75834705499</v>
      </c>
      <c r="M12" s="44">
        <v>100</v>
      </c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93"/>
    </row>
    <row r="13" spans="1:25" ht="24" customHeight="1" x14ac:dyDescent="0.15">
      <c r="A13" s="84"/>
      <c r="B13" s="84"/>
      <c r="C13" s="84"/>
      <c r="D13" s="84"/>
      <c r="E13" s="84"/>
      <c r="F13" s="52" t="s">
        <v>63</v>
      </c>
      <c r="G13" s="53" t="s">
        <v>64</v>
      </c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</row>
    <row r="14" spans="1:25" ht="24" customHeight="1" x14ac:dyDescent="0.15">
      <c r="A14" s="84"/>
      <c r="B14" s="84"/>
      <c r="C14" s="84"/>
      <c r="D14" s="84"/>
      <c r="E14" s="84"/>
      <c r="F14" s="13"/>
      <c r="G14" s="20" t="s">
        <v>149</v>
      </c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</row>
    <row r="15" spans="1:25" x14ac:dyDescent="0.1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</row>
    <row r="16" spans="1:25" ht="17.25" customHeight="1" x14ac:dyDescent="0.15">
      <c r="A16" s="84" t="s">
        <v>78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96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</row>
    <row r="17" spans="1:25" ht="34.5" customHeight="1" x14ac:dyDescent="0.15">
      <c r="A17" s="87" t="s">
        <v>28</v>
      </c>
      <c r="B17" s="189" t="s">
        <v>79</v>
      </c>
      <c r="C17" s="182"/>
      <c r="D17" s="182"/>
      <c r="E17" s="182"/>
      <c r="F17" s="182"/>
      <c r="G17" s="182"/>
      <c r="H17" s="181"/>
      <c r="I17" s="184"/>
      <c r="J17" s="189" t="s">
        <v>34</v>
      </c>
      <c r="K17" s="182"/>
      <c r="L17" s="182"/>
      <c r="M17" s="182"/>
      <c r="N17" s="182"/>
      <c r="O17" s="182"/>
      <c r="P17" s="181"/>
      <c r="Q17" s="184"/>
      <c r="R17" s="189" t="s">
        <v>35</v>
      </c>
      <c r="S17" s="182"/>
      <c r="T17" s="182"/>
      <c r="U17" s="182"/>
      <c r="V17" s="182"/>
      <c r="W17" s="182"/>
      <c r="X17" s="181"/>
      <c r="Y17" s="184"/>
    </row>
    <row r="18" spans="1:25" s="49" customFormat="1" ht="24" customHeight="1" x14ac:dyDescent="0.15">
      <c r="A18" s="89" t="s">
        <v>147</v>
      </c>
      <c r="B18" s="187" t="s">
        <v>31</v>
      </c>
      <c r="C18" s="188"/>
      <c r="D18" s="187" t="s">
        <v>32</v>
      </c>
      <c r="E18" s="188"/>
      <c r="F18" s="187" t="s">
        <v>148</v>
      </c>
      <c r="G18" s="188"/>
      <c r="H18" s="190" t="s">
        <v>80</v>
      </c>
      <c r="I18" s="191"/>
      <c r="J18" s="187" t="s">
        <v>31</v>
      </c>
      <c r="K18" s="188"/>
      <c r="L18" s="187" t="s">
        <v>32</v>
      </c>
      <c r="M18" s="188"/>
      <c r="N18" s="187" t="s">
        <v>148</v>
      </c>
      <c r="O18" s="188"/>
      <c r="P18" s="190" t="s">
        <v>80</v>
      </c>
      <c r="Q18" s="191"/>
      <c r="R18" s="187" t="s">
        <v>31</v>
      </c>
      <c r="S18" s="188"/>
      <c r="T18" s="187" t="s">
        <v>32</v>
      </c>
      <c r="U18" s="188"/>
      <c r="V18" s="187" t="s">
        <v>148</v>
      </c>
      <c r="W18" s="188"/>
      <c r="X18" s="190" t="s">
        <v>80</v>
      </c>
      <c r="Y18" s="191"/>
    </row>
    <row r="19" spans="1:25" s="50" customFormat="1" ht="24" customHeight="1" x14ac:dyDescent="0.15">
      <c r="A19" s="57" t="s">
        <v>97</v>
      </c>
      <c r="B19" s="114">
        <v>3566.7111420326569</v>
      </c>
      <c r="C19" s="35">
        <v>35.791333704359722</v>
      </c>
      <c r="D19" s="114">
        <v>46.663992537313433</v>
      </c>
      <c r="E19" s="35">
        <v>40.029761920433096</v>
      </c>
      <c r="F19" s="114" t="s">
        <v>69</v>
      </c>
      <c r="G19" s="35" t="s">
        <v>69</v>
      </c>
      <c r="H19" s="114">
        <v>3613.3751345699702</v>
      </c>
      <c r="I19" s="35">
        <v>35.738147388084045</v>
      </c>
      <c r="J19" s="114">
        <v>2605.2988088400666</v>
      </c>
      <c r="K19" s="35">
        <v>36.03780300632549</v>
      </c>
      <c r="L19" s="114" t="s">
        <v>69</v>
      </c>
      <c r="M19" s="35" t="s">
        <v>69</v>
      </c>
      <c r="N19" s="114" t="s">
        <v>69</v>
      </c>
      <c r="O19" s="35" t="s">
        <v>69</v>
      </c>
      <c r="P19" s="114">
        <v>2605.2988088400666</v>
      </c>
      <c r="Q19" s="35">
        <v>33.538272526316213</v>
      </c>
      <c r="R19" s="114">
        <v>2038.7371467236064</v>
      </c>
      <c r="S19" s="35">
        <v>35.135600154321551</v>
      </c>
      <c r="T19" s="114">
        <v>53.408823529411762</v>
      </c>
      <c r="U19" s="35">
        <v>13.494450052535377</v>
      </c>
      <c r="V19" s="114" t="s">
        <v>69</v>
      </c>
      <c r="W19" s="35" t="s">
        <v>69</v>
      </c>
      <c r="X19" s="114">
        <v>2092.1459702530183</v>
      </c>
      <c r="Y19" s="35">
        <v>33.753727825054838</v>
      </c>
    </row>
    <row r="20" spans="1:25" s="50" customFormat="1" ht="24" customHeight="1" x14ac:dyDescent="0.15">
      <c r="A20" s="58" t="s">
        <v>98</v>
      </c>
      <c r="B20" s="116">
        <v>1512.1868826500859</v>
      </c>
      <c r="C20" s="38">
        <v>15.174535639418238</v>
      </c>
      <c r="D20" s="116">
        <v>21.943443891195272</v>
      </c>
      <c r="E20" s="38">
        <v>18.823739395563944</v>
      </c>
      <c r="F20" s="116" t="s">
        <v>69</v>
      </c>
      <c r="G20" s="38" t="s">
        <v>69</v>
      </c>
      <c r="H20" s="116">
        <v>1534.1303265412812</v>
      </c>
      <c r="I20" s="38">
        <v>15.173341731922555</v>
      </c>
      <c r="J20" s="116">
        <v>1321.4493243402819</v>
      </c>
      <c r="K20" s="38">
        <v>18.278951447653473</v>
      </c>
      <c r="L20" s="116">
        <v>134.34895128783222</v>
      </c>
      <c r="M20" s="38">
        <v>26.277010578750719</v>
      </c>
      <c r="N20" s="116">
        <v>2.1</v>
      </c>
      <c r="O20" s="38">
        <v>7.6343072573044308</v>
      </c>
      <c r="P20" s="116">
        <v>1457.8982756281141</v>
      </c>
      <c r="Q20" s="38">
        <v>18.767670532744539</v>
      </c>
      <c r="R20" s="116">
        <v>831.06517199638245</v>
      </c>
      <c r="S20" s="38">
        <v>14.322578873090022</v>
      </c>
      <c r="T20" s="116" t="s">
        <v>69</v>
      </c>
      <c r="U20" s="38" t="s">
        <v>69</v>
      </c>
      <c r="V20" s="116" t="s">
        <v>69</v>
      </c>
      <c r="W20" s="38" t="s">
        <v>69</v>
      </c>
      <c r="X20" s="116">
        <v>831.06517199638245</v>
      </c>
      <c r="Y20" s="38">
        <v>13.408026026528063</v>
      </c>
    </row>
    <row r="21" spans="1:25" s="50" customFormat="1" ht="24" customHeight="1" x14ac:dyDescent="0.15">
      <c r="A21" s="58" t="s">
        <v>99</v>
      </c>
      <c r="B21" s="116">
        <v>998.74574207127216</v>
      </c>
      <c r="C21" s="38">
        <v>10.022241980579762</v>
      </c>
      <c r="D21" s="116" t="s">
        <v>69</v>
      </c>
      <c r="E21" s="38" t="s">
        <v>69</v>
      </c>
      <c r="F21" s="116" t="s">
        <v>69</v>
      </c>
      <c r="G21" s="38" t="s">
        <v>69</v>
      </c>
      <c r="H21" s="116">
        <v>998.74574207127216</v>
      </c>
      <c r="I21" s="38">
        <v>9.8781115173673708</v>
      </c>
      <c r="J21" s="116">
        <v>1113.6452467011818</v>
      </c>
      <c r="K21" s="38">
        <v>15.404500966787815</v>
      </c>
      <c r="L21" s="116">
        <v>5.4375</v>
      </c>
      <c r="M21" s="38">
        <v>1.0635084505858556</v>
      </c>
      <c r="N21" s="116">
        <v>2.4074074074074074</v>
      </c>
      <c r="O21" s="38">
        <v>8.7518513531708635</v>
      </c>
      <c r="P21" s="116">
        <v>1121.4901541085892</v>
      </c>
      <c r="Q21" s="38">
        <v>14.437055088057349</v>
      </c>
      <c r="R21" s="116">
        <v>785.20436818249595</v>
      </c>
      <c r="S21" s="38">
        <v>13.532213686410588</v>
      </c>
      <c r="T21" s="116">
        <v>172.72141848976713</v>
      </c>
      <c r="U21" s="38">
        <v>43.640365033123842</v>
      </c>
      <c r="V21" s="116" t="s">
        <v>69</v>
      </c>
      <c r="W21" s="38" t="s">
        <v>69</v>
      </c>
      <c r="X21" s="116">
        <v>957.92578667226303</v>
      </c>
      <c r="Y21" s="38">
        <v>15.454737260052068</v>
      </c>
    </row>
    <row r="22" spans="1:25" s="50" customFormat="1" ht="24" customHeight="1" x14ac:dyDescent="0.15">
      <c r="A22" s="58" t="s">
        <v>100</v>
      </c>
      <c r="B22" s="116">
        <v>2851.7979859252391</v>
      </c>
      <c r="C22" s="38">
        <v>28.617302973826479</v>
      </c>
      <c r="D22" s="116">
        <v>32</v>
      </c>
      <c r="E22" s="38">
        <v>27.450552595335353</v>
      </c>
      <c r="F22" s="116" t="s">
        <v>69</v>
      </c>
      <c r="G22" s="38" t="s">
        <v>69</v>
      </c>
      <c r="H22" s="116">
        <v>2883.7979859252391</v>
      </c>
      <c r="I22" s="38">
        <v>28.522252359696253</v>
      </c>
      <c r="J22" s="116">
        <v>1263.1992068352451</v>
      </c>
      <c r="K22" s="38">
        <v>17.473206535546275</v>
      </c>
      <c r="L22" s="116">
        <v>60.61131957473421</v>
      </c>
      <c r="M22" s="38">
        <v>11.854832288531442</v>
      </c>
      <c r="N22" s="116" t="s">
        <v>69</v>
      </c>
      <c r="O22" s="38" t="s">
        <v>69</v>
      </c>
      <c r="P22" s="116">
        <v>1323.8105264099793</v>
      </c>
      <c r="Q22" s="38">
        <v>17.041545506141411</v>
      </c>
      <c r="R22" s="116">
        <v>1458.918161814762</v>
      </c>
      <c r="S22" s="38">
        <v>25.142998583107989</v>
      </c>
      <c r="T22" s="116" t="s">
        <v>69</v>
      </c>
      <c r="U22" s="38" t="s">
        <v>69</v>
      </c>
      <c r="V22" s="116" t="s">
        <v>69</v>
      </c>
      <c r="W22" s="38" t="s">
        <v>69</v>
      </c>
      <c r="X22" s="116">
        <v>1458.918161814762</v>
      </c>
      <c r="Y22" s="38">
        <v>23.537519491036928</v>
      </c>
    </row>
    <row r="23" spans="1:25" s="50" customFormat="1" ht="24" customHeight="1" x14ac:dyDescent="0.15">
      <c r="A23" s="58" t="s">
        <v>101</v>
      </c>
      <c r="B23" s="116">
        <v>345.59252662214016</v>
      </c>
      <c r="C23" s="38">
        <v>3.4679616468791647</v>
      </c>
      <c r="D23" s="116">
        <v>13.747058823529411</v>
      </c>
      <c r="E23" s="38">
        <v>11.792636289576972</v>
      </c>
      <c r="F23" s="116" t="s">
        <v>69</v>
      </c>
      <c r="G23" s="38" t="s">
        <v>69</v>
      </c>
      <c r="H23" s="116">
        <v>359.33958544566957</v>
      </c>
      <c r="I23" s="38">
        <v>3.5540541982942235</v>
      </c>
      <c r="J23" s="116">
        <v>409.07560163197206</v>
      </c>
      <c r="K23" s="38">
        <v>5.658539395283654</v>
      </c>
      <c r="L23" s="116">
        <v>3.125</v>
      </c>
      <c r="M23" s="38">
        <v>0.61121175321026178</v>
      </c>
      <c r="N23" s="116" t="s">
        <v>69</v>
      </c>
      <c r="O23" s="38" t="s">
        <v>69</v>
      </c>
      <c r="P23" s="116">
        <v>412.20060163197206</v>
      </c>
      <c r="Q23" s="38">
        <v>5.3062996329390471</v>
      </c>
      <c r="R23" s="116">
        <v>334.30717263129031</v>
      </c>
      <c r="S23" s="38">
        <v>5.7614504965348496</v>
      </c>
      <c r="T23" s="116">
        <v>33.069444444444443</v>
      </c>
      <c r="U23" s="38">
        <v>8.3554352414241251</v>
      </c>
      <c r="V23" s="116" t="s">
        <v>69</v>
      </c>
      <c r="W23" s="38" t="s">
        <v>69</v>
      </c>
      <c r="X23" s="116">
        <v>367.37661707573477</v>
      </c>
      <c r="Y23" s="38">
        <v>5.9270865983428882</v>
      </c>
    </row>
    <row r="24" spans="1:25" s="50" customFormat="1" ht="24" customHeight="1" thickBot="1" x14ac:dyDescent="0.2">
      <c r="A24" s="94" t="s">
        <v>102</v>
      </c>
      <c r="B24" s="117">
        <v>690.25835688275947</v>
      </c>
      <c r="C24" s="118">
        <v>6.9266240549366209</v>
      </c>
      <c r="D24" s="117">
        <v>2.21875</v>
      </c>
      <c r="E24" s="118">
        <v>1.9033097990906349</v>
      </c>
      <c r="F24" s="117">
        <v>28.829268292682926</v>
      </c>
      <c r="G24" s="118">
        <v>100</v>
      </c>
      <c r="H24" s="117">
        <v>721.30637517544244</v>
      </c>
      <c r="I24" s="118">
        <v>7.1340928046355421</v>
      </c>
      <c r="J24" s="117">
        <v>516.68152640155165</v>
      </c>
      <c r="K24" s="118">
        <v>7.146998648403299</v>
      </c>
      <c r="L24" s="117">
        <v>307.75666438824334</v>
      </c>
      <c r="M24" s="118">
        <v>60.19343692892172</v>
      </c>
      <c r="N24" s="117">
        <v>23</v>
      </c>
      <c r="O24" s="118">
        <v>83.613841389524708</v>
      </c>
      <c r="P24" s="117">
        <v>847.43819078979504</v>
      </c>
      <c r="Q24" s="118">
        <v>10.909156713801437</v>
      </c>
      <c r="R24" s="117">
        <v>354.25075329918457</v>
      </c>
      <c r="S24" s="118">
        <v>6.1051582065349894</v>
      </c>
      <c r="T24" s="117">
        <v>136.58393807450412</v>
      </c>
      <c r="U24" s="118">
        <v>34.509749672916648</v>
      </c>
      <c r="V24" s="117" t="s">
        <v>69</v>
      </c>
      <c r="W24" s="118" t="s">
        <v>69</v>
      </c>
      <c r="X24" s="117">
        <v>490.83469137368866</v>
      </c>
      <c r="Y24" s="118">
        <v>7.9189027989852212</v>
      </c>
    </row>
    <row r="25" spans="1:25" s="50" customFormat="1" ht="24" customHeight="1" thickTop="1" x14ac:dyDescent="0.15">
      <c r="A25" s="95" t="s">
        <v>30</v>
      </c>
      <c r="B25" s="119">
        <v>9965.2926361841546</v>
      </c>
      <c r="C25" s="44">
        <v>100</v>
      </c>
      <c r="D25" s="119">
        <v>116.57324525203812</v>
      </c>
      <c r="E25" s="44">
        <v>100</v>
      </c>
      <c r="F25" s="119">
        <v>28.829268292682926</v>
      </c>
      <c r="G25" s="44">
        <v>100</v>
      </c>
      <c r="H25" s="119">
        <v>10110.695149728876</v>
      </c>
      <c r="I25" s="44">
        <v>100</v>
      </c>
      <c r="J25" s="119">
        <v>7229.3497147502985</v>
      </c>
      <c r="K25" s="44">
        <v>100</v>
      </c>
      <c r="L25" s="119">
        <v>511.2794352508098</v>
      </c>
      <c r="M25" s="44">
        <v>100</v>
      </c>
      <c r="N25" s="119">
        <v>27.507407407407406</v>
      </c>
      <c r="O25" s="44">
        <v>100</v>
      </c>
      <c r="P25" s="119">
        <v>7768.1365574085166</v>
      </c>
      <c r="Q25" s="44">
        <v>100</v>
      </c>
      <c r="R25" s="119">
        <v>5802.4827746477222</v>
      </c>
      <c r="S25" s="44">
        <v>100</v>
      </c>
      <c r="T25" s="119">
        <v>395.78362453812747</v>
      </c>
      <c r="U25" s="44">
        <v>100</v>
      </c>
      <c r="V25" s="119" t="s">
        <v>69</v>
      </c>
      <c r="W25" s="44" t="s">
        <v>69</v>
      </c>
      <c r="X25" s="119">
        <v>6198.266399185849</v>
      </c>
      <c r="Y25" s="44">
        <v>100</v>
      </c>
    </row>
    <row r="26" spans="1:25" x14ac:dyDescent="0.15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</row>
    <row r="27" spans="1:25" x14ac:dyDescent="0.15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</row>
    <row r="28" spans="1:25" ht="34.5" customHeight="1" x14ac:dyDescent="0.15">
      <c r="A28" s="87" t="s">
        <v>28</v>
      </c>
      <c r="B28" s="189" t="s">
        <v>36</v>
      </c>
      <c r="C28" s="182"/>
      <c r="D28" s="182"/>
      <c r="E28" s="182"/>
      <c r="F28" s="182"/>
      <c r="G28" s="182"/>
      <c r="H28" s="181"/>
      <c r="I28" s="184"/>
      <c r="J28" s="189" t="s">
        <v>37</v>
      </c>
      <c r="K28" s="182"/>
      <c r="L28" s="182"/>
      <c r="M28" s="182"/>
      <c r="N28" s="182"/>
      <c r="O28" s="182"/>
      <c r="P28" s="181"/>
      <c r="Q28" s="184"/>
      <c r="R28" s="189" t="s">
        <v>38</v>
      </c>
      <c r="S28" s="182"/>
      <c r="T28" s="182"/>
      <c r="U28" s="182"/>
      <c r="V28" s="182"/>
      <c r="W28" s="182"/>
      <c r="X28" s="181"/>
      <c r="Y28" s="184"/>
    </row>
    <row r="29" spans="1:25" s="49" customFormat="1" ht="24" customHeight="1" x14ac:dyDescent="0.15">
      <c r="A29" s="89" t="s">
        <v>147</v>
      </c>
      <c r="B29" s="187" t="s">
        <v>31</v>
      </c>
      <c r="C29" s="188"/>
      <c r="D29" s="187" t="s">
        <v>32</v>
      </c>
      <c r="E29" s="188"/>
      <c r="F29" s="187" t="s">
        <v>148</v>
      </c>
      <c r="G29" s="188"/>
      <c r="H29" s="190" t="s">
        <v>80</v>
      </c>
      <c r="I29" s="191"/>
      <c r="J29" s="187" t="s">
        <v>31</v>
      </c>
      <c r="K29" s="188"/>
      <c r="L29" s="187" t="s">
        <v>32</v>
      </c>
      <c r="M29" s="188"/>
      <c r="N29" s="187" t="s">
        <v>148</v>
      </c>
      <c r="O29" s="188"/>
      <c r="P29" s="190" t="s">
        <v>80</v>
      </c>
      <c r="Q29" s="191"/>
      <c r="R29" s="187" t="s">
        <v>31</v>
      </c>
      <c r="S29" s="188"/>
      <c r="T29" s="187" t="s">
        <v>32</v>
      </c>
      <c r="U29" s="188"/>
      <c r="V29" s="187" t="s">
        <v>148</v>
      </c>
      <c r="W29" s="188"/>
      <c r="X29" s="190" t="s">
        <v>80</v>
      </c>
      <c r="Y29" s="191"/>
    </row>
    <row r="30" spans="1:25" s="50" customFormat="1" ht="24" customHeight="1" x14ac:dyDescent="0.15">
      <c r="A30" s="57" t="s">
        <v>97</v>
      </c>
      <c r="B30" s="114">
        <v>1246.7977459346164</v>
      </c>
      <c r="C30" s="35">
        <v>22.292835902539853</v>
      </c>
      <c r="D30" s="114">
        <v>181.08571428571429</v>
      </c>
      <c r="E30" s="35">
        <v>38.842562916506395</v>
      </c>
      <c r="F30" s="114" t="s">
        <v>69</v>
      </c>
      <c r="G30" s="35" t="s">
        <v>69</v>
      </c>
      <c r="H30" s="114">
        <v>1427.8834602203306</v>
      </c>
      <c r="I30" s="35">
        <v>23.566235156657061</v>
      </c>
      <c r="J30" s="114">
        <v>1614.1803230556866</v>
      </c>
      <c r="K30" s="35">
        <v>31.673475418177794</v>
      </c>
      <c r="L30" s="114">
        <v>17.952380952380953</v>
      </c>
      <c r="M30" s="35">
        <v>3.995295955111164</v>
      </c>
      <c r="N30" s="114">
        <v>14.708333333333334</v>
      </c>
      <c r="O30" s="35">
        <v>12.947776332444406</v>
      </c>
      <c r="P30" s="114">
        <v>1646.8410373414008</v>
      </c>
      <c r="Q30" s="35">
        <v>29.099981796387063</v>
      </c>
      <c r="R30" s="114">
        <v>1589.7784982524079</v>
      </c>
      <c r="S30" s="35">
        <v>32.220812402349921</v>
      </c>
      <c r="T30" s="114">
        <v>48.832538024288247</v>
      </c>
      <c r="U30" s="35">
        <v>12.451955244107721</v>
      </c>
      <c r="V30" s="114">
        <v>57.965212876427827</v>
      </c>
      <c r="W30" s="35">
        <v>62.978772214523062</v>
      </c>
      <c r="X30" s="114">
        <v>1696.5762491531239</v>
      </c>
      <c r="Y30" s="35">
        <v>31.312439005968638</v>
      </c>
    </row>
    <row r="31" spans="1:25" s="50" customFormat="1" ht="24" customHeight="1" x14ac:dyDescent="0.15">
      <c r="A31" s="58" t="s">
        <v>98</v>
      </c>
      <c r="B31" s="116">
        <v>1572.6195821945148</v>
      </c>
      <c r="C31" s="38">
        <v>28.118554430576904</v>
      </c>
      <c r="D31" s="116">
        <v>30.273123374210332</v>
      </c>
      <c r="E31" s="38">
        <v>6.4935309998370743</v>
      </c>
      <c r="F31" s="116" t="s">
        <v>69</v>
      </c>
      <c r="G31" s="38" t="s">
        <v>69</v>
      </c>
      <c r="H31" s="116">
        <v>1602.8927055687252</v>
      </c>
      <c r="I31" s="38">
        <v>26.454642470957733</v>
      </c>
      <c r="J31" s="116">
        <v>979.76247985323243</v>
      </c>
      <c r="K31" s="38">
        <v>19.224917054210493</v>
      </c>
      <c r="L31" s="116">
        <v>35.198039215686272</v>
      </c>
      <c r="M31" s="38">
        <v>7.8333110287315248</v>
      </c>
      <c r="N31" s="116">
        <v>53.389036251105217</v>
      </c>
      <c r="O31" s="38">
        <v>46.998479319030693</v>
      </c>
      <c r="P31" s="116">
        <v>1068.3495553200239</v>
      </c>
      <c r="Q31" s="38">
        <v>18.877931692897189</v>
      </c>
      <c r="R31" s="120">
        <v>663.20601693337983</v>
      </c>
      <c r="S31" s="104">
        <v>13.441518223582987</v>
      </c>
      <c r="T31" s="120">
        <v>137.88699006589144</v>
      </c>
      <c r="U31" s="104">
        <v>35.16021690683425</v>
      </c>
      <c r="V31" s="120" t="s">
        <v>69</v>
      </c>
      <c r="W31" s="104" t="s">
        <v>69</v>
      </c>
      <c r="X31" s="120">
        <v>801.09300699927121</v>
      </c>
      <c r="Y31" s="104">
        <v>14.785174513844515</v>
      </c>
    </row>
    <row r="32" spans="1:25" s="50" customFormat="1" ht="24" customHeight="1" x14ac:dyDescent="0.15">
      <c r="A32" s="58" t="s">
        <v>99</v>
      </c>
      <c r="B32" s="116">
        <v>1018.5922140439902</v>
      </c>
      <c r="C32" s="38">
        <v>18.21250411570621</v>
      </c>
      <c r="D32" s="116">
        <v>61.709563994374122</v>
      </c>
      <c r="E32" s="38">
        <v>13.236591475237914</v>
      </c>
      <c r="F32" s="116" t="s">
        <v>69</v>
      </c>
      <c r="G32" s="38" t="s">
        <v>69</v>
      </c>
      <c r="H32" s="116">
        <v>1080.3017780383643</v>
      </c>
      <c r="I32" s="38">
        <v>17.82963837782561</v>
      </c>
      <c r="J32" s="116">
        <v>879.17302742385505</v>
      </c>
      <c r="K32" s="38">
        <v>17.251149004047033</v>
      </c>
      <c r="L32" s="116">
        <v>88.434108527131784</v>
      </c>
      <c r="M32" s="38">
        <v>19.680979198775958</v>
      </c>
      <c r="N32" s="116" t="s">
        <v>69</v>
      </c>
      <c r="O32" s="38" t="s">
        <v>69</v>
      </c>
      <c r="P32" s="116">
        <v>967.60713595098684</v>
      </c>
      <c r="Q32" s="38">
        <v>17.09779474993174</v>
      </c>
      <c r="R32" s="116">
        <v>737.10868820973701</v>
      </c>
      <c r="S32" s="38">
        <v>14.939339530038961</v>
      </c>
      <c r="T32" s="116">
        <v>55.168652138471359</v>
      </c>
      <c r="U32" s="38">
        <v>14.06761997429491</v>
      </c>
      <c r="V32" s="116" t="s">
        <v>69</v>
      </c>
      <c r="W32" s="38" t="s">
        <v>69</v>
      </c>
      <c r="X32" s="116">
        <v>792.27734034820833</v>
      </c>
      <c r="Y32" s="38">
        <v>14.622470347470532</v>
      </c>
    </row>
    <row r="33" spans="1:25" s="50" customFormat="1" ht="24" customHeight="1" x14ac:dyDescent="0.15">
      <c r="A33" s="58" t="s">
        <v>100</v>
      </c>
      <c r="B33" s="116">
        <v>752.97165086082771</v>
      </c>
      <c r="C33" s="38">
        <v>13.463188802384341</v>
      </c>
      <c r="D33" s="116">
        <v>152.99308172219938</v>
      </c>
      <c r="E33" s="38">
        <v>32.816743308688181</v>
      </c>
      <c r="F33" s="116" t="s">
        <v>69</v>
      </c>
      <c r="G33" s="38" t="s">
        <v>69</v>
      </c>
      <c r="H33" s="116">
        <v>905.96473258302706</v>
      </c>
      <c r="I33" s="38">
        <v>14.952325260770996</v>
      </c>
      <c r="J33" s="116">
        <v>982.43827647949126</v>
      </c>
      <c r="K33" s="38">
        <v>19.277421583881267</v>
      </c>
      <c r="L33" s="116">
        <v>170.36491228070176</v>
      </c>
      <c r="M33" s="38">
        <v>37.914650247976326</v>
      </c>
      <c r="N33" s="116">
        <v>45.5</v>
      </c>
      <c r="O33" s="38">
        <v>40.053744348524901</v>
      </c>
      <c r="P33" s="116">
        <v>1198.3031887601931</v>
      </c>
      <c r="Q33" s="38">
        <v>21.174236121640497</v>
      </c>
      <c r="R33" s="116">
        <v>1448.7483679858306</v>
      </c>
      <c r="S33" s="38">
        <v>29.362486305102063</v>
      </c>
      <c r="T33" s="116">
        <v>22.544877446658436</v>
      </c>
      <c r="U33" s="38">
        <v>5.7487858773602234</v>
      </c>
      <c r="V33" s="116">
        <v>22.083333333333332</v>
      </c>
      <c r="W33" s="38">
        <v>23.993377246837646</v>
      </c>
      <c r="X33" s="116">
        <v>1493.3765787658222</v>
      </c>
      <c r="Y33" s="38">
        <v>27.562134657306821</v>
      </c>
    </row>
    <row r="34" spans="1:25" s="50" customFormat="1" ht="24" customHeight="1" x14ac:dyDescent="0.15">
      <c r="A34" s="58" t="s">
        <v>101</v>
      </c>
      <c r="B34" s="116">
        <v>244.50195210237723</v>
      </c>
      <c r="C34" s="38">
        <v>4.371712985399312</v>
      </c>
      <c r="D34" s="116">
        <v>40.142857142857146</v>
      </c>
      <c r="E34" s="38">
        <v>8.6105712997304344</v>
      </c>
      <c r="F34" s="116" t="s">
        <v>69</v>
      </c>
      <c r="G34" s="38" t="s">
        <v>69</v>
      </c>
      <c r="H34" s="116">
        <v>284.6448092452344</v>
      </c>
      <c r="I34" s="38">
        <v>4.6978669462001488</v>
      </c>
      <c r="J34" s="116">
        <v>205.1199944652123</v>
      </c>
      <c r="K34" s="38">
        <v>4.024868231680542</v>
      </c>
      <c r="L34" s="116">
        <v>77.580459770114942</v>
      </c>
      <c r="M34" s="38">
        <v>17.265503552836329</v>
      </c>
      <c r="N34" s="116" t="s">
        <v>69</v>
      </c>
      <c r="O34" s="38" t="s">
        <v>69</v>
      </c>
      <c r="P34" s="116">
        <v>282.70045423532724</v>
      </c>
      <c r="Q34" s="38">
        <v>4.9953686394401862</v>
      </c>
      <c r="R34" s="116">
        <v>156.29844070961718</v>
      </c>
      <c r="S34" s="38">
        <v>3.1677763552723648</v>
      </c>
      <c r="T34" s="116">
        <v>119.41337386018238</v>
      </c>
      <c r="U34" s="38">
        <v>30.449574136722667</v>
      </c>
      <c r="V34" s="116" t="s">
        <v>69</v>
      </c>
      <c r="W34" s="38" t="s">
        <v>69</v>
      </c>
      <c r="X34" s="116">
        <v>275.71181456979957</v>
      </c>
      <c r="Y34" s="38">
        <v>5.0886067639171566</v>
      </c>
    </row>
    <row r="35" spans="1:25" s="50" customFormat="1" ht="24" customHeight="1" thickBot="1" x14ac:dyDescent="0.2">
      <c r="A35" s="94" t="s">
        <v>102</v>
      </c>
      <c r="B35" s="117">
        <v>757.33488566686538</v>
      </c>
      <c r="C35" s="118">
        <v>13.54120376339338</v>
      </c>
      <c r="D35" s="117" t="s">
        <v>69</v>
      </c>
      <c r="E35" s="118" t="s">
        <v>69</v>
      </c>
      <c r="F35" s="117" t="s">
        <v>69</v>
      </c>
      <c r="G35" s="118" t="s">
        <v>69</v>
      </c>
      <c r="H35" s="117">
        <v>757.33488566686538</v>
      </c>
      <c r="I35" s="118">
        <v>12.499291787588437</v>
      </c>
      <c r="J35" s="117">
        <v>435.64167002335296</v>
      </c>
      <c r="K35" s="118">
        <v>8.5481687080028745</v>
      </c>
      <c r="L35" s="117">
        <v>59.808049535603715</v>
      </c>
      <c r="M35" s="118">
        <v>13.310260016568694</v>
      </c>
      <c r="N35" s="117" t="s">
        <v>69</v>
      </c>
      <c r="O35" s="118" t="s">
        <v>69</v>
      </c>
      <c r="P35" s="117">
        <v>495.44971955895664</v>
      </c>
      <c r="Q35" s="118">
        <v>8.7546869997033347</v>
      </c>
      <c r="R35" s="117">
        <v>338.87120525642842</v>
      </c>
      <c r="S35" s="118">
        <v>6.8680671836536806</v>
      </c>
      <c r="T35" s="117">
        <v>8.3212005108556824</v>
      </c>
      <c r="U35" s="118">
        <v>2.1218478606802145</v>
      </c>
      <c r="V35" s="117">
        <v>11.99074074074074</v>
      </c>
      <c r="W35" s="118">
        <v>13.02785053863931</v>
      </c>
      <c r="X35" s="117">
        <v>359.18314650802489</v>
      </c>
      <c r="Y35" s="118">
        <v>6.6291747114923458</v>
      </c>
    </row>
    <row r="36" spans="1:25" s="50" customFormat="1" ht="24" customHeight="1" thickTop="1" x14ac:dyDescent="0.15">
      <c r="A36" s="95" t="s">
        <v>30</v>
      </c>
      <c r="B36" s="119">
        <v>5592.8180308031915</v>
      </c>
      <c r="C36" s="44">
        <v>100</v>
      </c>
      <c r="D36" s="119">
        <v>466.2043405193553</v>
      </c>
      <c r="E36" s="44">
        <v>100</v>
      </c>
      <c r="F36" s="119" t="s">
        <v>69</v>
      </c>
      <c r="G36" s="44" t="s">
        <v>69</v>
      </c>
      <c r="H36" s="119">
        <v>6059.0223713225478</v>
      </c>
      <c r="I36" s="44">
        <v>100</v>
      </c>
      <c r="J36" s="119">
        <v>5096.3157713008304</v>
      </c>
      <c r="K36" s="44">
        <v>100</v>
      </c>
      <c r="L36" s="119">
        <v>449.33795028161944</v>
      </c>
      <c r="M36" s="44">
        <v>100</v>
      </c>
      <c r="N36" s="119">
        <v>113.59736958443855</v>
      </c>
      <c r="O36" s="44">
        <v>100</v>
      </c>
      <c r="P36" s="119">
        <v>5659.2510911668878</v>
      </c>
      <c r="Q36" s="44">
        <v>100</v>
      </c>
      <c r="R36" s="119">
        <v>4934.0112173474017</v>
      </c>
      <c r="S36" s="44">
        <v>100</v>
      </c>
      <c r="T36" s="119">
        <v>392.16763204634759</v>
      </c>
      <c r="U36" s="44">
        <v>100</v>
      </c>
      <c r="V36" s="119">
        <v>92.039286950501889</v>
      </c>
      <c r="W36" s="44">
        <v>100</v>
      </c>
      <c r="X36" s="119">
        <v>5418.2181363442496</v>
      </c>
      <c r="Y36" s="44">
        <v>100</v>
      </c>
    </row>
    <row r="37" spans="1:25" s="50" customFormat="1" ht="18" customHeight="1" x14ac:dyDescent="0.15">
      <c r="A37" s="97"/>
      <c r="B37" s="93"/>
      <c r="C37" s="98"/>
      <c r="D37" s="93"/>
      <c r="E37" s="98"/>
      <c r="F37" s="93"/>
      <c r="G37" s="98"/>
      <c r="H37" s="93"/>
      <c r="I37" s="98"/>
      <c r="J37" s="93"/>
      <c r="K37" s="98"/>
      <c r="L37" s="93"/>
      <c r="M37" s="98"/>
      <c r="N37" s="93"/>
      <c r="O37" s="98"/>
      <c r="P37" s="93"/>
      <c r="Q37" s="98"/>
      <c r="R37" s="93"/>
      <c r="S37" s="98"/>
      <c r="T37" s="93"/>
      <c r="U37" s="98"/>
      <c r="V37" s="93"/>
      <c r="W37" s="98"/>
      <c r="X37" s="93"/>
      <c r="Y37" s="98"/>
    </row>
    <row r="38" spans="1:25" s="49" customFormat="1" ht="13.5" x14ac:dyDescent="0.1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ht="34.5" customHeight="1" x14ac:dyDescent="0.15">
      <c r="A39" s="87" t="s">
        <v>28</v>
      </c>
      <c r="B39" s="189" t="s">
        <v>39</v>
      </c>
      <c r="C39" s="182"/>
      <c r="D39" s="182"/>
      <c r="E39" s="182"/>
      <c r="F39" s="182"/>
      <c r="G39" s="182"/>
      <c r="H39" s="181"/>
      <c r="I39" s="184"/>
      <c r="J39" s="189" t="s">
        <v>40</v>
      </c>
      <c r="K39" s="182"/>
      <c r="L39" s="182"/>
      <c r="M39" s="182"/>
      <c r="N39" s="182"/>
      <c r="O39" s="182"/>
      <c r="P39" s="181"/>
      <c r="Q39" s="184"/>
      <c r="R39" s="189" t="s">
        <v>41</v>
      </c>
      <c r="S39" s="182"/>
      <c r="T39" s="182"/>
      <c r="U39" s="182"/>
      <c r="V39" s="182"/>
      <c r="W39" s="182"/>
      <c r="X39" s="181"/>
      <c r="Y39" s="184"/>
    </row>
    <row r="40" spans="1:25" s="49" customFormat="1" ht="24" customHeight="1" x14ac:dyDescent="0.15">
      <c r="A40" s="89" t="s">
        <v>147</v>
      </c>
      <c r="B40" s="187" t="s">
        <v>31</v>
      </c>
      <c r="C40" s="188"/>
      <c r="D40" s="187" t="s">
        <v>32</v>
      </c>
      <c r="E40" s="188"/>
      <c r="F40" s="187" t="s">
        <v>148</v>
      </c>
      <c r="G40" s="188"/>
      <c r="H40" s="190" t="s">
        <v>80</v>
      </c>
      <c r="I40" s="191"/>
      <c r="J40" s="187" t="s">
        <v>31</v>
      </c>
      <c r="K40" s="188"/>
      <c r="L40" s="187" t="s">
        <v>32</v>
      </c>
      <c r="M40" s="188"/>
      <c r="N40" s="187" t="s">
        <v>148</v>
      </c>
      <c r="O40" s="188"/>
      <c r="P40" s="190" t="s">
        <v>80</v>
      </c>
      <c r="Q40" s="191"/>
      <c r="R40" s="187" t="s">
        <v>31</v>
      </c>
      <c r="S40" s="188"/>
      <c r="T40" s="187" t="s">
        <v>32</v>
      </c>
      <c r="U40" s="188"/>
      <c r="V40" s="187" t="s">
        <v>148</v>
      </c>
      <c r="W40" s="188"/>
      <c r="X40" s="190" t="s">
        <v>80</v>
      </c>
      <c r="Y40" s="191"/>
    </row>
    <row r="41" spans="1:25" s="50" customFormat="1" ht="24" customHeight="1" x14ac:dyDescent="0.15">
      <c r="A41" s="57" t="s">
        <v>97</v>
      </c>
      <c r="B41" s="114">
        <v>1245.1541090985852</v>
      </c>
      <c r="C41" s="35">
        <v>23.274806753450946</v>
      </c>
      <c r="D41" s="114">
        <v>118.28139633886761</v>
      </c>
      <c r="E41" s="35">
        <v>19.873633967886629</v>
      </c>
      <c r="F41" s="114" t="s">
        <v>69</v>
      </c>
      <c r="G41" s="35" t="s">
        <v>69</v>
      </c>
      <c r="H41" s="114">
        <v>1363.4355054374528</v>
      </c>
      <c r="I41" s="35">
        <v>22.553932556905139</v>
      </c>
      <c r="J41" s="114">
        <v>765.26906989280837</v>
      </c>
      <c r="K41" s="35">
        <v>15.926373958306764</v>
      </c>
      <c r="L41" s="114">
        <v>88.302611965972105</v>
      </c>
      <c r="M41" s="35">
        <v>10.049677142511513</v>
      </c>
      <c r="N41" s="114">
        <v>28.625</v>
      </c>
      <c r="O41" s="35">
        <v>23.044422583613155</v>
      </c>
      <c r="P41" s="114">
        <v>882.19668185878049</v>
      </c>
      <c r="Q41" s="35">
        <v>15.189544740133593</v>
      </c>
      <c r="R41" s="114">
        <v>1180.9917844669237</v>
      </c>
      <c r="S41" s="35">
        <v>18.026206161520363</v>
      </c>
      <c r="T41" s="114">
        <v>201.2920805975466</v>
      </c>
      <c r="U41" s="35">
        <v>14.11866449537092</v>
      </c>
      <c r="V41" s="114">
        <v>15.92</v>
      </c>
      <c r="W41" s="35">
        <v>8.8798036575718147</v>
      </c>
      <c r="X41" s="114">
        <v>1398.2038650644704</v>
      </c>
      <c r="Y41" s="35">
        <v>17.142148226536598</v>
      </c>
    </row>
    <row r="42" spans="1:25" s="50" customFormat="1" ht="24" customHeight="1" x14ac:dyDescent="0.15">
      <c r="A42" s="58" t="s">
        <v>98</v>
      </c>
      <c r="B42" s="120">
        <v>1158.2888511197289</v>
      </c>
      <c r="C42" s="104">
        <v>21.65109441272697</v>
      </c>
      <c r="D42" s="120">
        <v>172.08011363442321</v>
      </c>
      <c r="E42" s="104">
        <v>28.912891607444518</v>
      </c>
      <c r="F42" s="120" t="s">
        <v>69</v>
      </c>
      <c r="G42" s="104" t="s">
        <v>69</v>
      </c>
      <c r="H42" s="120">
        <v>1330.3689647541521</v>
      </c>
      <c r="I42" s="104">
        <v>22.006946267134104</v>
      </c>
      <c r="J42" s="120">
        <v>1264.5333278857108</v>
      </c>
      <c r="K42" s="104">
        <v>26.316796869199109</v>
      </c>
      <c r="L42" s="120">
        <v>216.91431858323187</v>
      </c>
      <c r="M42" s="104">
        <v>24.686912661081976</v>
      </c>
      <c r="N42" s="120">
        <v>34.411764705882355</v>
      </c>
      <c r="O42" s="104">
        <v>27.703030488391878</v>
      </c>
      <c r="P42" s="120">
        <v>1515.8594111748253</v>
      </c>
      <c r="Q42" s="104">
        <v>26.099865051950381</v>
      </c>
      <c r="R42" s="120">
        <v>1938.5601110688669</v>
      </c>
      <c r="S42" s="104">
        <v>29.589438875225234</v>
      </c>
      <c r="T42" s="120">
        <v>211.56869548000373</v>
      </c>
      <c r="U42" s="104">
        <v>14.839468201323156</v>
      </c>
      <c r="V42" s="120">
        <v>153.94803866705766</v>
      </c>
      <c r="W42" s="104">
        <v>85.868615378878502</v>
      </c>
      <c r="X42" s="120">
        <v>2304.0768452159282</v>
      </c>
      <c r="Y42" s="104">
        <v>28.24826035236363</v>
      </c>
    </row>
    <row r="43" spans="1:25" s="50" customFormat="1" ht="24" customHeight="1" x14ac:dyDescent="0.15">
      <c r="A43" s="58" t="s">
        <v>99</v>
      </c>
      <c r="B43" s="116">
        <v>798.38461913606932</v>
      </c>
      <c r="C43" s="38">
        <v>14.923652895280529</v>
      </c>
      <c r="D43" s="116">
        <v>101.81610247872733</v>
      </c>
      <c r="E43" s="38">
        <v>17.10713616283331</v>
      </c>
      <c r="F43" s="116">
        <v>3.125</v>
      </c>
      <c r="G43" s="38">
        <v>3.1168348372218841</v>
      </c>
      <c r="H43" s="116">
        <v>903.32572161479663</v>
      </c>
      <c r="I43" s="38">
        <v>14.942802443509065</v>
      </c>
      <c r="J43" s="116">
        <v>1071.6774219316821</v>
      </c>
      <c r="K43" s="38">
        <v>22.303182051704752</v>
      </c>
      <c r="L43" s="116">
        <v>210.49085100901453</v>
      </c>
      <c r="M43" s="38">
        <v>23.955860953561118</v>
      </c>
      <c r="N43" s="116">
        <v>28.829268292682926</v>
      </c>
      <c r="O43" s="38">
        <v>23.208867818792843</v>
      </c>
      <c r="P43" s="116">
        <v>1310.9975412333795</v>
      </c>
      <c r="Q43" s="38">
        <v>22.572580713874462</v>
      </c>
      <c r="R43" s="116">
        <v>972.44583756335908</v>
      </c>
      <c r="S43" s="38">
        <v>14.843040721694715</v>
      </c>
      <c r="T43" s="116">
        <v>166.97170752165079</v>
      </c>
      <c r="U43" s="38">
        <v>11.711427055248597</v>
      </c>
      <c r="V43" s="116" t="s">
        <v>69</v>
      </c>
      <c r="W43" s="38" t="s">
        <v>69</v>
      </c>
      <c r="X43" s="116">
        <v>1139.4175450850098</v>
      </c>
      <c r="Y43" s="38">
        <v>13.969396693709662</v>
      </c>
    </row>
    <row r="44" spans="1:25" s="50" customFormat="1" ht="24" customHeight="1" x14ac:dyDescent="0.15">
      <c r="A44" s="58" t="s">
        <v>100</v>
      </c>
      <c r="B44" s="116">
        <v>1432.7828146373122</v>
      </c>
      <c r="C44" s="38">
        <v>26.782020704642477</v>
      </c>
      <c r="D44" s="116">
        <v>79.054546776051325</v>
      </c>
      <c r="E44" s="38">
        <v>13.28274077542444</v>
      </c>
      <c r="F44" s="116">
        <v>19.696969696969695</v>
      </c>
      <c r="G44" s="38">
        <v>19.645504428550055</v>
      </c>
      <c r="H44" s="116">
        <v>1531.5343311103331</v>
      </c>
      <c r="I44" s="38">
        <v>25.334621164471272</v>
      </c>
      <c r="J44" s="116">
        <v>923.93683176736022</v>
      </c>
      <c r="K44" s="38">
        <v>19.228483255753794</v>
      </c>
      <c r="L44" s="116">
        <v>255.87705783323432</v>
      </c>
      <c r="M44" s="38">
        <v>29.121242986455325</v>
      </c>
      <c r="N44" s="116">
        <v>32.350574712643677</v>
      </c>
      <c r="O44" s="38">
        <v>26.043679109202117</v>
      </c>
      <c r="P44" s="116">
        <v>1212.1644643132383</v>
      </c>
      <c r="Q44" s="38">
        <v>20.870885984621491</v>
      </c>
      <c r="R44" s="116">
        <v>1840.2324095917525</v>
      </c>
      <c r="S44" s="38">
        <v>28.088602509106941</v>
      </c>
      <c r="T44" s="116">
        <v>534.55176073476309</v>
      </c>
      <c r="U44" s="38">
        <v>37.493561310607753</v>
      </c>
      <c r="V44" s="116">
        <v>2.5263157894736841</v>
      </c>
      <c r="W44" s="38">
        <v>1.4091198610270004</v>
      </c>
      <c r="X44" s="116">
        <v>2377.3104861159895</v>
      </c>
      <c r="Y44" s="38">
        <v>29.146113633165367</v>
      </c>
    </row>
    <row r="45" spans="1:25" s="50" customFormat="1" ht="24" customHeight="1" x14ac:dyDescent="0.15">
      <c r="A45" s="58" t="s">
        <v>101</v>
      </c>
      <c r="B45" s="116">
        <v>459.99906087694251</v>
      </c>
      <c r="C45" s="38">
        <v>8.5984451004466589</v>
      </c>
      <c r="D45" s="116">
        <v>43.348668481477098</v>
      </c>
      <c r="E45" s="38">
        <v>7.2834409895535677</v>
      </c>
      <c r="F45" s="116">
        <v>77.44</v>
      </c>
      <c r="G45" s="38">
        <v>77.237660734228058</v>
      </c>
      <c r="H45" s="116">
        <v>580.7877293584196</v>
      </c>
      <c r="I45" s="38">
        <v>9.6073831329668149</v>
      </c>
      <c r="J45" s="116">
        <v>433.90293525215981</v>
      </c>
      <c r="K45" s="38">
        <v>9.0301577318430244</v>
      </c>
      <c r="L45" s="116">
        <v>73.436342592592595</v>
      </c>
      <c r="M45" s="38">
        <v>8.3577542855336979</v>
      </c>
      <c r="N45" s="116" t="s">
        <v>69</v>
      </c>
      <c r="O45" s="38" t="s">
        <v>69</v>
      </c>
      <c r="P45" s="116">
        <v>507.33927784475242</v>
      </c>
      <c r="Q45" s="38">
        <v>8.7352999821002832</v>
      </c>
      <c r="R45" s="116">
        <v>337.08120602968279</v>
      </c>
      <c r="S45" s="38">
        <v>5.1450783934180393</v>
      </c>
      <c r="T45" s="116">
        <v>214.43779313792692</v>
      </c>
      <c r="U45" s="38">
        <v>15.040707252141361</v>
      </c>
      <c r="V45" s="116" t="s">
        <v>69</v>
      </c>
      <c r="W45" s="38" t="s">
        <v>69</v>
      </c>
      <c r="X45" s="116">
        <v>551.51899916760976</v>
      </c>
      <c r="Y45" s="38">
        <v>6.7616895287629264</v>
      </c>
    </row>
    <row r="46" spans="1:25" s="50" customFormat="1" ht="24" customHeight="1" thickBot="1" x14ac:dyDescent="0.2">
      <c r="A46" s="94" t="s">
        <v>102</v>
      </c>
      <c r="B46" s="117">
        <v>255.18408923443667</v>
      </c>
      <c r="C46" s="118">
        <v>4.7699801334524174</v>
      </c>
      <c r="D46" s="117">
        <v>80.58660130718954</v>
      </c>
      <c r="E46" s="118">
        <v>13.540156496857533</v>
      </c>
      <c r="F46" s="117" t="s">
        <v>69</v>
      </c>
      <c r="G46" s="118" t="s">
        <v>69</v>
      </c>
      <c r="H46" s="117">
        <v>335.77069054162621</v>
      </c>
      <c r="I46" s="118">
        <v>5.5543144350135965</v>
      </c>
      <c r="J46" s="117">
        <v>345.7231172541612</v>
      </c>
      <c r="K46" s="118">
        <v>7.1950061331925426</v>
      </c>
      <c r="L46" s="117">
        <v>33.64</v>
      </c>
      <c r="M46" s="118">
        <v>3.8285519708563642</v>
      </c>
      <c r="N46" s="117" t="s">
        <v>69</v>
      </c>
      <c r="O46" s="118" t="s">
        <v>69</v>
      </c>
      <c r="P46" s="117">
        <v>379.36311725416118</v>
      </c>
      <c r="Q46" s="118">
        <v>6.5318235273197827</v>
      </c>
      <c r="R46" s="117">
        <v>282.21576621903887</v>
      </c>
      <c r="S46" s="118">
        <v>4.3076333390347221</v>
      </c>
      <c r="T46" s="117">
        <v>96.894117647058835</v>
      </c>
      <c r="U46" s="118">
        <v>6.7961716853081997</v>
      </c>
      <c r="V46" s="117">
        <v>6.8888888888888893</v>
      </c>
      <c r="W46" s="118">
        <v>3.8424611025227007</v>
      </c>
      <c r="X46" s="117">
        <v>385.99877275498659</v>
      </c>
      <c r="Y46" s="118">
        <v>4.7323915654618052</v>
      </c>
    </row>
    <row r="47" spans="1:25" s="50" customFormat="1" ht="24" customHeight="1" thickTop="1" x14ac:dyDescent="0.15">
      <c r="A47" s="95" t="s">
        <v>30</v>
      </c>
      <c r="B47" s="119">
        <v>5349.793544103075</v>
      </c>
      <c r="C47" s="44">
        <v>100</v>
      </c>
      <c r="D47" s="119">
        <v>595.16742901673615</v>
      </c>
      <c r="E47" s="44">
        <v>100</v>
      </c>
      <c r="F47" s="119">
        <v>100.26196969696969</v>
      </c>
      <c r="G47" s="44">
        <v>100</v>
      </c>
      <c r="H47" s="119">
        <v>6045.2229428167811</v>
      </c>
      <c r="I47" s="44">
        <v>100</v>
      </c>
      <c r="J47" s="119">
        <v>4805.0427039838833</v>
      </c>
      <c r="K47" s="44">
        <v>100</v>
      </c>
      <c r="L47" s="119">
        <v>878.66118198404547</v>
      </c>
      <c r="M47" s="44">
        <v>100</v>
      </c>
      <c r="N47" s="119">
        <v>124.21660771120897</v>
      </c>
      <c r="O47" s="44">
        <v>100</v>
      </c>
      <c r="P47" s="119">
        <v>5807.9204936791375</v>
      </c>
      <c r="Q47" s="44">
        <v>100</v>
      </c>
      <c r="R47" s="119">
        <v>6551.5271149396231</v>
      </c>
      <c r="S47" s="44">
        <v>100</v>
      </c>
      <c r="T47" s="119">
        <v>1425.7161551189502</v>
      </c>
      <c r="U47" s="44">
        <v>100</v>
      </c>
      <c r="V47" s="119">
        <v>179.2832433454202</v>
      </c>
      <c r="W47" s="44">
        <v>100</v>
      </c>
      <c r="X47" s="119">
        <v>8156.5265134039955</v>
      </c>
      <c r="Y47" s="44">
        <v>100</v>
      </c>
    </row>
    <row r="48" spans="1:25" s="50" customFormat="1" ht="18" customHeight="1" x14ac:dyDescent="0.1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s="50" customFormat="1" ht="18" customHeight="1" x14ac:dyDescent="0.1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ht="34.5" customHeight="1" x14ac:dyDescent="0.15">
      <c r="A50" s="87" t="s">
        <v>28</v>
      </c>
      <c r="B50" s="189" t="s">
        <v>42</v>
      </c>
      <c r="C50" s="182"/>
      <c r="D50" s="182"/>
      <c r="E50" s="182"/>
      <c r="F50" s="182"/>
      <c r="G50" s="182"/>
      <c r="H50" s="181"/>
      <c r="I50" s="184"/>
      <c r="J50" s="192" t="s">
        <v>43</v>
      </c>
      <c r="K50" s="182"/>
      <c r="L50" s="182"/>
      <c r="M50" s="182"/>
      <c r="N50" s="182"/>
      <c r="O50" s="182"/>
      <c r="P50" s="181"/>
      <c r="Q50" s="184"/>
      <c r="R50" s="189" t="s">
        <v>44</v>
      </c>
      <c r="S50" s="182"/>
      <c r="T50" s="182"/>
      <c r="U50" s="182"/>
      <c r="V50" s="182"/>
      <c r="W50" s="182"/>
      <c r="X50" s="181"/>
      <c r="Y50" s="184"/>
    </row>
    <row r="51" spans="1:25" s="49" customFormat="1" ht="24" customHeight="1" x14ac:dyDescent="0.15">
      <c r="A51" s="89" t="s">
        <v>147</v>
      </c>
      <c r="B51" s="187" t="s">
        <v>31</v>
      </c>
      <c r="C51" s="188"/>
      <c r="D51" s="187" t="s">
        <v>32</v>
      </c>
      <c r="E51" s="188"/>
      <c r="F51" s="187" t="s">
        <v>148</v>
      </c>
      <c r="G51" s="188"/>
      <c r="H51" s="190" t="s">
        <v>80</v>
      </c>
      <c r="I51" s="191"/>
      <c r="J51" s="187" t="s">
        <v>31</v>
      </c>
      <c r="K51" s="188"/>
      <c r="L51" s="187" t="s">
        <v>32</v>
      </c>
      <c r="M51" s="188"/>
      <c r="N51" s="187" t="s">
        <v>148</v>
      </c>
      <c r="O51" s="188"/>
      <c r="P51" s="190" t="s">
        <v>80</v>
      </c>
      <c r="Q51" s="191"/>
      <c r="R51" s="187" t="s">
        <v>31</v>
      </c>
      <c r="S51" s="188"/>
      <c r="T51" s="187" t="s">
        <v>32</v>
      </c>
      <c r="U51" s="188"/>
      <c r="V51" s="187" t="s">
        <v>148</v>
      </c>
      <c r="W51" s="188"/>
      <c r="X51" s="190"/>
      <c r="Y51" s="191"/>
    </row>
    <row r="52" spans="1:25" s="50" customFormat="1" ht="24" customHeight="1" x14ac:dyDescent="0.15">
      <c r="A52" s="57" t="s">
        <v>97</v>
      </c>
      <c r="B52" s="114">
        <v>1553.8638013616287</v>
      </c>
      <c r="C52" s="35">
        <v>17.934964434442758</v>
      </c>
      <c r="D52" s="114">
        <v>419.72144086856281</v>
      </c>
      <c r="E52" s="35">
        <v>15.659039367115616</v>
      </c>
      <c r="F52" s="114">
        <v>52.891891891891895</v>
      </c>
      <c r="G52" s="35">
        <v>26.012951182373691</v>
      </c>
      <c r="H52" s="114">
        <v>2026.4771341220833</v>
      </c>
      <c r="I52" s="35">
        <v>17.54892275838251</v>
      </c>
      <c r="J52" s="114">
        <v>5002.320882105174</v>
      </c>
      <c r="K52" s="35">
        <v>20.313565517860795</v>
      </c>
      <c r="L52" s="114">
        <v>1941.8026096962137</v>
      </c>
      <c r="M52" s="35">
        <v>15.867717248451067</v>
      </c>
      <c r="N52" s="114">
        <v>579.67307806810527</v>
      </c>
      <c r="O52" s="35">
        <v>15.553545263498314</v>
      </c>
      <c r="P52" s="114">
        <v>7523.7965698694934</v>
      </c>
      <c r="Q52" s="35">
        <v>18.536124539065099</v>
      </c>
      <c r="R52" s="114">
        <v>22409.10331176416</v>
      </c>
      <c r="S52" s="35">
        <v>25.287865793796115</v>
      </c>
      <c r="T52" s="114">
        <v>3117.3435887962714</v>
      </c>
      <c r="U52" s="35">
        <v>15.471677955856396</v>
      </c>
      <c r="V52" s="114">
        <v>749.78351616975829</v>
      </c>
      <c r="W52" s="35">
        <v>16.313772018963814</v>
      </c>
      <c r="X52" s="114">
        <v>26276.230416730192</v>
      </c>
      <c r="Y52" s="35">
        <v>23.17930013866463</v>
      </c>
    </row>
    <row r="53" spans="1:25" s="50" customFormat="1" ht="24" customHeight="1" x14ac:dyDescent="0.15">
      <c r="A53" s="58" t="s">
        <v>98</v>
      </c>
      <c r="B53" s="120">
        <v>2510.37959550293</v>
      </c>
      <c r="C53" s="104">
        <v>28.975234974160756</v>
      </c>
      <c r="D53" s="120">
        <v>872.15658841090726</v>
      </c>
      <c r="E53" s="104">
        <v>32.538567303004243</v>
      </c>
      <c r="F53" s="120">
        <v>136.69011995046802</v>
      </c>
      <c r="G53" s="104">
        <v>67.226058478906566</v>
      </c>
      <c r="H53" s="120">
        <v>3519.2263038643055</v>
      </c>
      <c r="I53" s="104">
        <v>30.475858590202126</v>
      </c>
      <c r="J53" s="120">
        <v>8066.7996999672077</v>
      </c>
      <c r="K53" s="104">
        <v>32.757887406011946</v>
      </c>
      <c r="L53" s="120">
        <v>3980.3096497547258</v>
      </c>
      <c r="M53" s="104">
        <v>32.525668555708734</v>
      </c>
      <c r="N53" s="120">
        <v>1426.8052812841095</v>
      </c>
      <c r="O53" s="104">
        <v>38.283441761018842</v>
      </c>
      <c r="P53" s="120">
        <v>13473.914631006042</v>
      </c>
      <c r="Q53" s="104">
        <v>33.195230268352617</v>
      </c>
      <c r="R53" s="120">
        <v>21818.851043512321</v>
      </c>
      <c r="S53" s="104">
        <v>24.621787373058936</v>
      </c>
      <c r="T53" s="120">
        <v>5812.6799136981072</v>
      </c>
      <c r="U53" s="104">
        <v>28.848893015331207</v>
      </c>
      <c r="V53" s="120">
        <v>1807.3442408586227</v>
      </c>
      <c r="W53" s="104">
        <v>39.324153264632713</v>
      </c>
      <c r="X53" s="120">
        <v>29438.87519806905</v>
      </c>
      <c r="Y53" s="104">
        <v>25.96919394976317</v>
      </c>
    </row>
    <row r="54" spans="1:25" s="50" customFormat="1" ht="24" customHeight="1" x14ac:dyDescent="0.15">
      <c r="A54" s="58" t="s">
        <v>99</v>
      </c>
      <c r="B54" s="116">
        <v>1495.0175223198096</v>
      </c>
      <c r="C54" s="38">
        <v>17.255750515700662</v>
      </c>
      <c r="D54" s="116">
        <v>510.70608166580774</v>
      </c>
      <c r="E54" s="38">
        <v>19.053509921439982</v>
      </c>
      <c r="F54" s="116" t="s">
        <v>69</v>
      </c>
      <c r="G54" s="38" t="s">
        <v>69</v>
      </c>
      <c r="H54" s="116">
        <v>2005.7236039856173</v>
      </c>
      <c r="I54" s="38">
        <v>17.369200968683469</v>
      </c>
      <c r="J54" s="116">
        <v>3214.5334151772195</v>
      </c>
      <c r="K54" s="38">
        <v>13.053667822899643</v>
      </c>
      <c r="L54" s="116">
        <v>1547.0010432437948</v>
      </c>
      <c r="M54" s="38">
        <v>12.641539883959515</v>
      </c>
      <c r="N54" s="116">
        <v>186.17794258373206</v>
      </c>
      <c r="O54" s="38">
        <v>4.9954485840393827</v>
      </c>
      <c r="P54" s="116">
        <v>4947.7124010047464</v>
      </c>
      <c r="Q54" s="38">
        <v>12.189512621297734</v>
      </c>
      <c r="R54" s="116">
        <v>13084.528102760672</v>
      </c>
      <c r="S54" s="38">
        <v>14.765418590580682</v>
      </c>
      <c r="T54" s="116">
        <v>2920.4570290687398</v>
      </c>
      <c r="U54" s="38">
        <v>14.494510903469626</v>
      </c>
      <c r="V54" s="116">
        <v>220.53961828382239</v>
      </c>
      <c r="W54" s="38">
        <v>4.7984958007759104</v>
      </c>
      <c r="X54" s="116">
        <v>16225.524750113236</v>
      </c>
      <c r="Y54" s="38">
        <v>14.313175905579817</v>
      </c>
    </row>
    <row r="55" spans="1:25" s="50" customFormat="1" ht="24" customHeight="1" x14ac:dyDescent="0.15">
      <c r="A55" s="58" t="s">
        <v>100</v>
      </c>
      <c r="B55" s="116">
        <v>2002.2917167418973</v>
      </c>
      <c r="C55" s="38">
        <v>23.110796902326278</v>
      </c>
      <c r="D55" s="116">
        <v>707.17510495976092</v>
      </c>
      <c r="E55" s="38">
        <v>26.383409875591212</v>
      </c>
      <c r="F55" s="116">
        <v>13.747058823529411</v>
      </c>
      <c r="G55" s="38">
        <v>6.7609903387197399</v>
      </c>
      <c r="H55" s="116">
        <v>2723.2138805251875</v>
      </c>
      <c r="I55" s="38">
        <v>23.582536037148586</v>
      </c>
      <c r="J55" s="116">
        <v>4794.5065343194574</v>
      </c>
      <c r="K55" s="38">
        <v>19.469667161720132</v>
      </c>
      <c r="L55" s="116">
        <v>2741.207842812028</v>
      </c>
      <c r="M55" s="38">
        <v>22.400171238714435</v>
      </c>
      <c r="N55" s="116">
        <v>633.4025439694974</v>
      </c>
      <c r="O55" s="38">
        <v>16.99519179065117</v>
      </c>
      <c r="P55" s="116">
        <v>8169.1169211009837</v>
      </c>
      <c r="Q55" s="38">
        <v>20.125978582424437</v>
      </c>
      <c r="R55" s="116">
        <v>19751.823956959175</v>
      </c>
      <c r="S55" s="38">
        <v>22.289221771049476</v>
      </c>
      <c r="T55" s="116">
        <v>4756.380504140132</v>
      </c>
      <c r="U55" s="38">
        <v>23.60637680750029</v>
      </c>
      <c r="V55" s="116">
        <v>769.30679632544718</v>
      </c>
      <c r="W55" s="38">
        <v>16.738559087035551</v>
      </c>
      <c r="X55" s="116">
        <v>25277.511257424754</v>
      </c>
      <c r="Y55" s="38">
        <v>22.298290542515094</v>
      </c>
    </row>
    <row r="56" spans="1:25" s="50" customFormat="1" ht="24" customHeight="1" x14ac:dyDescent="0.15">
      <c r="A56" s="58" t="s">
        <v>101</v>
      </c>
      <c r="B56" s="116">
        <v>778.22071777422707</v>
      </c>
      <c r="C56" s="38">
        <v>8.9823579667642957</v>
      </c>
      <c r="D56" s="116">
        <v>33.685416666666669</v>
      </c>
      <c r="E56" s="38">
        <v>1.2567412915324676</v>
      </c>
      <c r="F56" s="116" t="s">
        <v>69</v>
      </c>
      <c r="G56" s="38" t="s">
        <v>69</v>
      </c>
      <c r="H56" s="116">
        <v>811.90613444089377</v>
      </c>
      <c r="I56" s="38">
        <v>7.0309591953687498</v>
      </c>
      <c r="J56" s="116">
        <v>1623.1363768274841</v>
      </c>
      <c r="K56" s="38">
        <v>6.5912779112307769</v>
      </c>
      <c r="L56" s="116">
        <v>1046.2044871641028</v>
      </c>
      <c r="M56" s="38">
        <v>8.5492093292519922</v>
      </c>
      <c r="N56" s="116">
        <v>490.59215022092019</v>
      </c>
      <c r="O56" s="38">
        <v>13.163363114616738</v>
      </c>
      <c r="P56" s="116">
        <v>3159.9330142125073</v>
      </c>
      <c r="Q56" s="38">
        <v>7.785020679734088</v>
      </c>
      <c r="R56" s="116">
        <v>5327.2359849231052</v>
      </c>
      <c r="S56" s="38">
        <v>6.0115938939821572</v>
      </c>
      <c r="T56" s="116">
        <v>1698.1909020838943</v>
      </c>
      <c r="U56" s="38">
        <v>8.4282858132916463</v>
      </c>
      <c r="V56" s="116">
        <v>568.03215022092013</v>
      </c>
      <c r="W56" s="38">
        <v>12.359230095487742</v>
      </c>
      <c r="X56" s="116">
        <v>7593.459037227919</v>
      </c>
      <c r="Y56" s="38">
        <v>6.6984899783225469</v>
      </c>
    </row>
    <row r="57" spans="1:25" s="50" customFormat="1" ht="24" customHeight="1" thickBot="1" x14ac:dyDescent="0.2">
      <c r="A57" s="94" t="s">
        <v>102</v>
      </c>
      <c r="B57" s="117">
        <v>324.10667261028971</v>
      </c>
      <c r="C57" s="118">
        <v>3.7408952066052499</v>
      </c>
      <c r="D57" s="117">
        <v>136.93333333333334</v>
      </c>
      <c r="E57" s="118">
        <v>5.1087322413164715</v>
      </c>
      <c r="F57" s="117" t="s">
        <v>69</v>
      </c>
      <c r="G57" s="118" t="s">
        <v>69</v>
      </c>
      <c r="H57" s="117">
        <v>461.04000594362304</v>
      </c>
      <c r="I57" s="118">
        <v>3.9925224502145475</v>
      </c>
      <c r="J57" s="117">
        <v>1924.2218254114653</v>
      </c>
      <c r="K57" s="118">
        <v>7.8139341802766964</v>
      </c>
      <c r="L57" s="117">
        <v>980.91582971568812</v>
      </c>
      <c r="M57" s="118">
        <v>8.0156937439142553</v>
      </c>
      <c r="N57" s="117">
        <v>410.30043679552614</v>
      </c>
      <c r="O57" s="118">
        <v>11.00900948617554</v>
      </c>
      <c r="P57" s="117">
        <v>3315.4380919226796</v>
      </c>
      <c r="Q57" s="118">
        <v>8.1681333091260253</v>
      </c>
      <c r="R57" s="117">
        <v>6224.489868259534</v>
      </c>
      <c r="S57" s="118">
        <v>7.0241125775326321</v>
      </c>
      <c r="T57" s="117">
        <v>1843.6584845124767</v>
      </c>
      <c r="U57" s="118">
        <v>9.150255504550822</v>
      </c>
      <c r="V57" s="117">
        <v>481.00933471783867</v>
      </c>
      <c r="W57" s="118">
        <v>10.465789733104272</v>
      </c>
      <c r="X57" s="117">
        <v>8549.1576874898492</v>
      </c>
      <c r="Y57" s="118">
        <v>7.5415494851547527</v>
      </c>
    </row>
    <row r="58" spans="1:25" s="50" customFormat="1" ht="24" customHeight="1" thickTop="1" x14ac:dyDescent="0.15">
      <c r="A58" s="95" t="s">
        <v>30</v>
      </c>
      <c r="B58" s="119">
        <v>8663.8800263107823</v>
      </c>
      <c r="C58" s="44">
        <v>100</v>
      </c>
      <c r="D58" s="119">
        <v>2680.3779659050388</v>
      </c>
      <c r="E58" s="44">
        <v>100</v>
      </c>
      <c r="F58" s="119">
        <v>203.32907066588933</v>
      </c>
      <c r="G58" s="44">
        <v>100</v>
      </c>
      <c r="H58" s="119">
        <v>11547.587062881712</v>
      </c>
      <c r="I58" s="44">
        <v>100</v>
      </c>
      <c r="J58" s="119">
        <v>24625.51873380801</v>
      </c>
      <c r="K58" s="44">
        <v>100</v>
      </c>
      <c r="L58" s="119">
        <v>12237.441462386554</v>
      </c>
      <c r="M58" s="44">
        <v>100</v>
      </c>
      <c r="N58" s="119">
        <v>3726.951432921891</v>
      </c>
      <c r="O58" s="44">
        <v>100</v>
      </c>
      <c r="P58" s="119">
        <v>40589.911629116454</v>
      </c>
      <c r="Q58" s="44">
        <v>100</v>
      </c>
      <c r="R58" s="119">
        <v>88616.032268178969</v>
      </c>
      <c r="S58" s="44">
        <v>100</v>
      </c>
      <c r="T58" s="119">
        <v>20148.710422299624</v>
      </c>
      <c r="U58" s="44">
        <v>100</v>
      </c>
      <c r="V58" s="119">
        <v>4596.0156565764091</v>
      </c>
      <c r="W58" s="44">
        <v>100</v>
      </c>
      <c r="X58" s="119">
        <v>113360.75834705499</v>
      </c>
      <c r="Y58" s="44">
        <v>100</v>
      </c>
    </row>
    <row r="59" spans="1:25" ht="24" customHeight="1" x14ac:dyDescent="0.15">
      <c r="A59" s="84"/>
      <c r="B59" s="84"/>
      <c r="C59" s="84"/>
      <c r="D59" s="52"/>
      <c r="E59" s="53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52" t="s">
        <v>63</v>
      </c>
      <c r="S59" s="53" t="s">
        <v>64</v>
      </c>
      <c r="T59" s="84"/>
      <c r="U59" s="84"/>
      <c r="V59" s="84"/>
      <c r="W59" s="84"/>
      <c r="X59" s="84"/>
      <c r="Y59" s="84"/>
    </row>
    <row r="60" spans="1:25" ht="24" customHeight="1" x14ac:dyDescent="0.15">
      <c r="A60" s="84"/>
      <c r="B60" s="84"/>
      <c r="C60" s="84"/>
      <c r="D60" s="13"/>
      <c r="E60" s="20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13"/>
      <c r="S60" s="20" t="s">
        <v>149</v>
      </c>
      <c r="T60" s="84"/>
      <c r="U60" s="84"/>
      <c r="V60" s="84"/>
      <c r="W60" s="84"/>
      <c r="X60" s="84"/>
      <c r="Y60" s="84"/>
    </row>
  </sheetData>
  <mergeCells count="66">
    <mergeCell ref="V40:W40"/>
    <mergeCell ref="X40:Y40"/>
    <mergeCell ref="X51:Y51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50:I50"/>
    <mergeCell ref="J50:Q50"/>
    <mergeCell ref="B28:I28"/>
    <mergeCell ref="J28:Q28"/>
    <mergeCell ref="R50:Y50"/>
    <mergeCell ref="B39:I39"/>
    <mergeCell ref="J39:Q39"/>
    <mergeCell ref="R39:Y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X29:Y29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R28:Y28"/>
    <mergeCell ref="B17:I17"/>
    <mergeCell ref="J17:Q17"/>
    <mergeCell ref="R17:Y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B4:C5"/>
    <mergeCell ref="D4:J4"/>
    <mergeCell ref="L4:M5"/>
    <mergeCell ref="F5:G5"/>
    <mergeCell ref="H5:I5"/>
    <mergeCell ref="J5:K5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3-5-1</vt:lpstr>
      <vt:lpstr>3-5-2</vt:lpstr>
      <vt:lpstr>3-5-3</vt:lpstr>
      <vt:lpstr>'3-5-1'!Print_Area</vt:lpstr>
      <vt:lpstr>'3-5-2'!Print_Area</vt:lpstr>
      <vt:lpstr>'3-5-3'!Print_Area</vt:lpstr>
      <vt:lpstr>'3-5-1'!Print_Titles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2020-09-27T09:51:16Z</cp:lastPrinted>
  <dcterms:created xsi:type="dcterms:W3CDTF">2020-09-23T10:53:53Z</dcterms:created>
  <dcterms:modified xsi:type="dcterms:W3CDTF">2020-10-02T13:27:39Z</dcterms:modified>
</cp:coreProperties>
</file>