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4-2-1" sheetId="11" r:id="rId1"/>
    <sheet name="4-2-2" sheetId="12" r:id="rId2"/>
    <sheet name="4-2-3" sheetId="1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'4-2-1'!$A$5:$W$5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'4-2-1'!$A$1:$W$229</definedName>
    <definedName name="_xlnm.Print_Area" localSheetId="1">'4-2-2'!$A$1:$V$72</definedName>
    <definedName name="_xlnm.Print_Area" localSheetId="2">'4-2-3'!$A$1:$S$49</definedName>
    <definedName name="_xlnm.Print_Titles" localSheetId="0">'4-2-1'!$1:$5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9" i="13" l="1"/>
  <c r="S48" i="13"/>
  <c r="D48" i="13"/>
  <c r="C48" i="13"/>
  <c r="S47" i="13"/>
  <c r="Q47" i="13" s="1"/>
  <c r="N47" i="13"/>
  <c r="K47" i="13"/>
  <c r="H47" i="13"/>
  <c r="D47" i="13"/>
  <c r="E47" i="13" s="1"/>
  <c r="C47" i="13"/>
  <c r="S46" i="13"/>
  <c r="Q46" i="13" s="1"/>
  <c r="N46" i="13"/>
  <c r="K46" i="13"/>
  <c r="H46" i="13"/>
  <c r="D46" i="13"/>
  <c r="E46" i="13" s="1"/>
  <c r="C46" i="13"/>
  <c r="S45" i="13"/>
  <c r="Q45" i="13" s="1"/>
  <c r="N45" i="13"/>
  <c r="K45" i="13"/>
  <c r="H45" i="13"/>
  <c r="D45" i="13"/>
  <c r="E45" i="13" s="1"/>
  <c r="C45" i="13"/>
  <c r="S44" i="13"/>
  <c r="Q44" i="13" s="1"/>
  <c r="N44" i="13"/>
  <c r="K44" i="13"/>
  <c r="H44" i="13"/>
  <c r="E44" i="13"/>
  <c r="D44" i="13"/>
  <c r="C44" i="13"/>
  <c r="S43" i="13"/>
  <c r="Q43" i="13" s="1"/>
  <c r="N43" i="13"/>
  <c r="K43" i="13"/>
  <c r="H43" i="13"/>
  <c r="E43" i="13"/>
  <c r="D43" i="13"/>
  <c r="C43" i="13"/>
  <c r="S42" i="13"/>
  <c r="D42" i="13"/>
  <c r="C42" i="13"/>
  <c r="S41" i="13"/>
  <c r="Q41" i="13" s="1"/>
  <c r="N41" i="13"/>
  <c r="K41" i="13"/>
  <c r="H41" i="13"/>
  <c r="D41" i="13"/>
  <c r="E41" i="13" s="1"/>
  <c r="C41" i="13"/>
  <c r="S40" i="13"/>
  <c r="Q40" i="13" s="1"/>
  <c r="N40" i="13"/>
  <c r="K40" i="13"/>
  <c r="H40" i="13"/>
  <c r="E40" i="13"/>
  <c r="D40" i="13"/>
  <c r="C40" i="13"/>
  <c r="S39" i="13"/>
  <c r="Q39" i="13" s="1"/>
  <c r="N39" i="13"/>
  <c r="K39" i="13"/>
  <c r="H39" i="13"/>
  <c r="E39" i="13"/>
  <c r="D39" i="13"/>
  <c r="C39" i="13"/>
  <c r="S38" i="13"/>
  <c r="Q38" i="13" s="1"/>
  <c r="N38" i="13"/>
  <c r="K38" i="13"/>
  <c r="H38" i="13"/>
  <c r="D38" i="13"/>
  <c r="E38" i="13" s="1"/>
  <c r="C38" i="13"/>
  <c r="S37" i="13"/>
  <c r="Q37" i="13" s="1"/>
  <c r="N37" i="13"/>
  <c r="K37" i="13"/>
  <c r="H37" i="13"/>
  <c r="D37" i="13"/>
  <c r="E37" i="13" s="1"/>
  <c r="C37" i="13"/>
  <c r="S36" i="13"/>
  <c r="D36" i="13"/>
  <c r="C36" i="13"/>
  <c r="S35" i="13"/>
  <c r="Q35" i="13"/>
  <c r="N35" i="13"/>
  <c r="K35" i="13"/>
  <c r="H35" i="13"/>
  <c r="D35" i="13"/>
  <c r="E35" i="13" s="1"/>
  <c r="C35" i="13"/>
  <c r="S34" i="13"/>
  <c r="Q34" i="13" s="1"/>
  <c r="N34" i="13"/>
  <c r="K34" i="13"/>
  <c r="H34" i="13"/>
  <c r="D34" i="13"/>
  <c r="E34" i="13" s="1"/>
  <c r="C34" i="13"/>
  <c r="S33" i="13"/>
  <c r="Q33" i="13" s="1"/>
  <c r="N33" i="13"/>
  <c r="K33" i="13"/>
  <c r="H33" i="13"/>
  <c r="D33" i="13"/>
  <c r="E33" i="13" s="1"/>
  <c r="C33" i="13"/>
  <c r="S32" i="13"/>
  <c r="Q32" i="13" s="1"/>
  <c r="N32" i="13"/>
  <c r="K32" i="13"/>
  <c r="H32" i="13"/>
  <c r="D32" i="13"/>
  <c r="E32" i="13" s="1"/>
  <c r="C32" i="13"/>
  <c r="S31" i="13"/>
  <c r="Q31" i="13" s="1"/>
  <c r="N31" i="13"/>
  <c r="K31" i="13"/>
  <c r="H31" i="13"/>
  <c r="E31" i="13"/>
  <c r="D31" i="13"/>
  <c r="C31" i="13"/>
  <c r="S30" i="13"/>
  <c r="D30" i="13"/>
  <c r="C30" i="13"/>
  <c r="S29" i="13"/>
  <c r="Q29" i="13"/>
  <c r="N29" i="13"/>
  <c r="K29" i="13"/>
  <c r="H29" i="13"/>
  <c r="E29" i="13"/>
  <c r="D29" i="13"/>
  <c r="C29" i="13"/>
  <c r="S28" i="13"/>
  <c r="Q28" i="13"/>
  <c r="N28" i="13"/>
  <c r="K28" i="13"/>
  <c r="H28" i="13"/>
  <c r="E28" i="13"/>
  <c r="D28" i="13"/>
  <c r="C28" i="13"/>
  <c r="S27" i="13"/>
  <c r="Q27" i="13"/>
  <c r="N27" i="13"/>
  <c r="K27" i="13"/>
  <c r="H27" i="13"/>
  <c r="D27" i="13"/>
  <c r="E27" i="13" s="1"/>
  <c r="C27" i="13"/>
  <c r="S26" i="13"/>
  <c r="Q26" i="13"/>
  <c r="N26" i="13"/>
  <c r="K26" i="13"/>
  <c r="H26" i="13"/>
  <c r="E26" i="13"/>
  <c r="D26" i="13"/>
  <c r="C26" i="13"/>
  <c r="S25" i="13"/>
  <c r="Q25" i="13"/>
  <c r="N25" i="13"/>
  <c r="K25" i="13"/>
  <c r="H25" i="13"/>
  <c r="E25" i="13"/>
  <c r="D25" i="13"/>
  <c r="C25" i="13"/>
  <c r="S24" i="13"/>
  <c r="D24" i="13"/>
  <c r="C24" i="13"/>
  <c r="S23" i="13"/>
  <c r="Q23" i="13" s="1"/>
  <c r="N23" i="13"/>
  <c r="K23" i="13"/>
  <c r="H23" i="13"/>
  <c r="D23" i="13"/>
  <c r="E23" i="13" s="1"/>
  <c r="C23" i="13"/>
  <c r="S22" i="13"/>
  <c r="Q22" i="13" s="1"/>
  <c r="N22" i="13"/>
  <c r="K22" i="13"/>
  <c r="H22" i="13"/>
  <c r="D22" i="13"/>
  <c r="E22" i="13" s="1"/>
  <c r="C22" i="13"/>
  <c r="S21" i="13"/>
  <c r="Q21" i="13" s="1"/>
  <c r="N21" i="13"/>
  <c r="K21" i="13"/>
  <c r="H21" i="13"/>
  <c r="D21" i="13"/>
  <c r="E21" i="13" s="1"/>
  <c r="C21" i="13"/>
  <c r="S20" i="13"/>
  <c r="Q20" i="13" s="1"/>
  <c r="N20" i="13"/>
  <c r="K20" i="13"/>
  <c r="H20" i="13"/>
  <c r="D20" i="13"/>
  <c r="E20" i="13" s="1"/>
  <c r="C20" i="13"/>
  <c r="S19" i="13"/>
  <c r="Q19" i="13" s="1"/>
  <c r="N19" i="13"/>
  <c r="K19" i="13"/>
  <c r="H19" i="13"/>
  <c r="D19" i="13"/>
  <c r="E19" i="13" s="1"/>
  <c r="C19" i="13"/>
  <c r="S18" i="13"/>
  <c r="D18" i="13"/>
  <c r="C18" i="13"/>
  <c r="S17" i="13"/>
  <c r="Q17" i="13"/>
  <c r="N17" i="13"/>
  <c r="K17" i="13"/>
  <c r="H17" i="13"/>
  <c r="D17" i="13"/>
  <c r="E17" i="13" s="1"/>
  <c r="C17" i="13"/>
  <c r="S16" i="13"/>
  <c r="Q16" i="13"/>
  <c r="N16" i="13"/>
  <c r="K16" i="13"/>
  <c r="H16" i="13"/>
  <c r="E16" i="13"/>
  <c r="D16" i="13"/>
  <c r="C16" i="13"/>
  <c r="S15" i="13"/>
  <c r="Q15" i="13"/>
  <c r="N15" i="13"/>
  <c r="K15" i="13"/>
  <c r="H15" i="13"/>
  <c r="E15" i="13"/>
  <c r="D15" i="13"/>
  <c r="C15" i="13"/>
  <c r="S14" i="13"/>
  <c r="Q14" i="13"/>
  <c r="N14" i="13"/>
  <c r="K14" i="13"/>
  <c r="H14" i="13"/>
  <c r="D14" i="13"/>
  <c r="E14" i="13" s="1"/>
  <c r="C14" i="13"/>
  <c r="S13" i="13"/>
  <c r="Q13" i="13"/>
  <c r="N13" i="13"/>
  <c r="K13" i="13"/>
  <c r="H13" i="13"/>
  <c r="E13" i="13"/>
  <c r="D13" i="13"/>
  <c r="C13" i="13"/>
  <c r="S12" i="13"/>
  <c r="D12" i="13"/>
  <c r="C12" i="13"/>
  <c r="S11" i="13"/>
  <c r="Q11" i="13"/>
  <c r="N11" i="13"/>
  <c r="K11" i="13"/>
  <c r="H11" i="13"/>
  <c r="D11" i="13"/>
  <c r="E11" i="13" s="1"/>
  <c r="C11" i="13"/>
  <c r="S10" i="13"/>
  <c r="Q10" i="13" s="1"/>
  <c r="N10" i="13"/>
  <c r="K10" i="13"/>
  <c r="H10" i="13"/>
  <c r="D10" i="13"/>
  <c r="E10" i="13" s="1"/>
  <c r="C10" i="13"/>
  <c r="S9" i="13"/>
  <c r="Q9" i="13" s="1"/>
  <c r="N9" i="13"/>
  <c r="K9" i="13"/>
  <c r="H9" i="13"/>
  <c r="D9" i="13"/>
  <c r="E9" i="13" s="1"/>
  <c r="C9" i="13"/>
  <c r="S8" i="13"/>
  <c r="Q8" i="13"/>
  <c r="N8" i="13"/>
  <c r="K8" i="13"/>
  <c r="H8" i="13"/>
  <c r="D8" i="13"/>
  <c r="E8" i="13" s="1"/>
  <c r="C8" i="13"/>
  <c r="S7" i="13"/>
  <c r="Q7" i="13"/>
  <c r="N7" i="13"/>
  <c r="K7" i="13"/>
  <c r="H7" i="13"/>
  <c r="D7" i="13"/>
  <c r="E7" i="13" s="1"/>
  <c r="C7" i="13"/>
  <c r="S72" i="12"/>
  <c r="V71" i="12"/>
  <c r="T71" i="12"/>
  <c r="R71" i="12"/>
  <c r="P71" i="12"/>
  <c r="N71" i="12"/>
  <c r="L71" i="12"/>
  <c r="J71" i="12"/>
  <c r="H71" i="12"/>
  <c r="F71" i="12"/>
  <c r="D71" i="12"/>
  <c r="V70" i="12"/>
  <c r="T70" i="12"/>
  <c r="R70" i="12"/>
  <c r="P70" i="12"/>
  <c r="N70" i="12"/>
  <c r="L70" i="12"/>
  <c r="J70" i="12"/>
  <c r="H70" i="12"/>
  <c r="F70" i="12"/>
  <c r="D70" i="12"/>
  <c r="V69" i="12"/>
  <c r="P69" i="12"/>
  <c r="P63" i="12" s="1"/>
  <c r="N69" i="12"/>
  <c r="L69" i="12"/>
  <c r="L63" i="12" s="1"/>
  <c r="J69" i="12"/>
  <c r="J63" i="12" s="1"/>
  <c r="H69" i="12"/>
  <c r="H63" i="12" s="1"/>
  <c r="F69" i="12"/>
  <c r="F63" i="12" s="1"/>
  <c r="D69" i="12"/>
  <c r="V68" i="12"/>
  <c r="T68" i="12"/>
  <c r="T62" i="12" s="1"/>
  <c r="R68" i="12"/>
  <c r="R62" i="12" s="1"/>
  <c r="P68" i="12"/>
  <c r="P62" i="12" s="1"/>
  <c r="N68" i="12"/>
  <c r="N62" i="12" s="1"/>
  <c r="L68" i="12"/>
  <c r="L62" i="12" s="1"/>
  <c r="J68" i="12"/>
  <c r="H68" i="12"/>
  <c r="H62" i="12" s="1"/>
  <c r="F68" i="12"/>
  <c r="F62" i="12" s="1"/>
  <c r="D68" i="12"/>
  <c r="D62" i="12" s="1"/>
  <c r="V67" i="12"/>
  <c r="V61" i="12" s="1"/>
  <c r="T67" i="12"/>
  <c r="T61" i="12" s="1"/>
  <c r="R67" i="12"/>
  <c r="R61" i="12" s="1"/>
  <c r="P67" i="12"/>
  <c r="P61" i="12" s="1"/>
  <c r="N67" i="12"/>
  <c r="N61" i="12" s="1"/>
  <c r="L67" i="12"/>
  <c r="J67" i="12"/>
  <c r="J61" i="12" s="1"/>
  <c r="H67" i="12"/>
  <c r="H61" i="12" s="1"/>
  <c r="F67" i="12"/>
  <c r="D67" i="12"/>
  <c r="D61" i="12" s="1"/>
  <c r="V66" i="12"/>
  <c r="V60" i="12" s="1"/>
  <c r="T66" i="12"/>
  <c r="T60" i="12" s="1"/>
  <c r="R66" i="12"/>
  <c r="P66" i="12"/>
  <c r="N66" i="12"/>
  <c r="N60" i="12" s="1"/>
  <c r="L66" i="12"/>
  <c r="L60" i="12" s="1"/>
  <c r="J66" i="12"/>
  <c r="J60" i="12" s="1"/>
  <c r="H66" i="12"/>
  <c r="H60" i="12" s="1"/>
  <c r="F66" i="12"/>
  <c r="F60" i="12" s="1"/>
  <c r="D66" i="12"/>
  <c r="D60" i="12" s="1"/>
  <c r="V64" i="12"/>
  <c r="T64" i="12"/>
  <c r="R64" i="12"/>
  <c r="P64" i="12"/>
  <c r="N64" i="12"/>
  <c r="L64" i="12"/>
  <c r="J64" i="12"/>
  <c r="H64" i="12"/>
  <c r="F64" i="12"/>
  <c r="D64" i="12"/>
  <c r="V63" i="12"/>
  <c r="T63" i="12"/>
  <c r="R63" i="12"/>
  <c r="N63" i="12"/>
  <c r="D63" i="12"/>
  <c r="V62" i="12"/>
  <c r="J62" i="12"/>
  <c r="L61" i="12"/>
  <c r="F61" i="12"/>
  <c r="R60" i="12"/>
  <c r="P60" i="12"/>
  <c r="V52" i="12"/>
  <c r="T52" i="12"/>
  <c r="R52" i="12"/>
  <c r="P52" i="12"/>
  <c r="N52" i="12"/>
  <c r="L52" i="12"/>
  <c r="J52" i="12"/>
  <c r="H52" i="12"/>
  <c r="F52" i="12"/>
  <c r="D52" i="12"/>
  <c r="V51" i="12"/>
  <c r="T51" i="12"/>
  <c r="R51" i="12"/>
  <c r="P51" i="12"/>
  <c r="N51" i="12"/>
  <c r="L51" i="12"/>
  <c r="J51" i="12"/>
  <c r="H51" i="12"/>
  <c r="F51" i="12"/>
  <c r="D51" i="12"/>
  <c r="V50" i="12"/>
  <c r="T50" i="12"/>
  <c r="R50" i="12"/>
  <c r="P50" i="12"/>
  <c r="N50" i="12"/>
  <c r="L50" i="12"/>
  <c r="J50" i="12"/>
  <c r="H50" i="12"/>
  <c r="F50" i="12"/>
  <c r="D50" i="12"/>
  <c r="V49" i="12"/>
  <c r="T49" i="12"/>
  <c r="R49" i="12"/>
  <c r="P49" i="12"/>
  <c r="N49" i="12"/>
  <c r="L49" i="12"/>
  <c r="J49" i="12"/>
  <c r="H49" i="12"/>
  <c r="F49" i="12"/>
  <c r="D49" i="12"/>
  <c r="V48" i="12"/>
  <c r="T48" i="12"/>
  <c r="R48" i="12"/>
  <c r="P48" i="12"/>
  <c r="N48" i="12"/>
  <c r="L48" i="12"/>
  <c r="J48" i="12"/>
  <c r="H48" i="12"/>
  <c r="F48" i="12"/>
  <c r="D48" i="12"/>
  <c r="V40" i="12"/>
  <c r="T40" i="12"/>
  <c r="R40" i="12"/>
  <c r="P40" i="12"/>
  <c r="N40" i="12"/>
  <c r="L40" i="12"/>
  <c r="J40" i="12"/>
  <c r="H40" i="12"/>
  <c r="F40" i="12"/>
  <c r="D40" i="12"/>
  <c r="V39" i="12"/>
  <c r="T39" i="12"/>
  <c r="R39" i="12"/>
  <c r="P39" i="12"/>
  <c r="N39" i="12"/>
  <c r="L39" i="12"/>
  <c r="J39" i="12"/>
  <c r="H39" i="12"/>
  <c r="F39" i="12"/>
  <c r="D39" i="12"/>
  <c r="V38" i="12"/>
  <c r="T38" i="12"/>
  <c r="R38" i="12"/>
  <c r="P38" i="12"/>
  <c r="N38" i="12"/>
  <c r="L38" i="12"/>
  <c r="J38" i="12"/>
  <c r="H38" i="12"/>
  <c r="F38" i="12"/>
  <c r="D38" i="12"/>
  <c r="V37" i="12"/>
  <c r="T37" i="12"/>
  <c r="R37" i="12"/>
  <c r="P37" i="12"/>
  <c r="N37" i="12"/>
  <c r="L37" i="12"/>
  <c r="J37" i="12"/>
  <c r="H37" i="12"/>
  <c r="F37" i="12"/>
  <c r="D37" i="12"/>
  <c r="V36" i="12"/>
  <c r="T36" i="12"/>
  <c r="R36" i="12"/>
  <c r="P36" i="12"/>
  <c r="N36" i="12"/>
  <c r="L36" i="12"/>
  <c r="J36" i="12"/>
  <c r="H36" i="12"/>
  <c r="F36" i="12"/>
  <c r="D36" i="12"/>
  <c r="V28" i="12"/>
  <c r="T28" i="12"/>
  <c r="R28" i="12"/>
  <c r="P28" i="12"/>
  <c r="N28" i="12"/>
  <c r="L28" i="12"/>
  <c r="J28" i="12"/>
  <c r="H28" i="12"/>
  <c r="F28" i="12"/>
  <c r="D28" i="12"/>
  <c r="V27" i="12"/>
  <c r="T27" i="12"/>
  <c r="R27" i="12"/>
  <c r="P27" i="12"/>
  <c r="N27" i="12"/>
  <c r="L27" i="12"/>
  <c r="J27" i="12"/>
  <c r="H27" i="12"/>
  <c r="F27" i="12"/>
  <c r="D27" i="12"/>
  <c r="V26" i="12"/>
  <c r="T26" i="12"/>
  <c r="R26" i="12"/>
  <c r="P26" i="12"/>
  <c r="N26" i="12"/>
  <c r="L26" i="12"/>
  <c r="J26" i="12"/>
  <c r="H26" i="12"/>
  <c r="F26" i="12"/>
  <c r="D26" i="12"/>
  <c r="V25" i="12"/>
  <c r="T25" i="12"/>
  <c r="R25" i="12"/>
  <c r="P25" i="12"/>
  <c r="N25" i="12"/>
  <c r="L25" i="12"/>
  <c r="J25" i="12"/>
  <c r="H25" i="12"/>
  <c r="F25" i="12"/>
  <c r="D25" i="12"/>
  <c r="V24" i="12"/>
  <c r="T24" i="12"/>
  <c r="R24" i="12"/>
  <c r="P24" i="12"/>
  <c r="N24" i="12"/>
  <c r="L24" i="12"/>
  <c r="J24" i="12"/>
  <c r="H24" i="12"/>
  <c r="F24" i="12"/>
  <c r="D24" i="12"/>
  <c r="L16" i="12"/>
  <c r="J16" i="12"/>
  <c r="H16" i="12"/>
  <c r="N15" i="12"/>
  <c r="T14" i="12"/>
  <c r="R14" i="12"/>
  <c r="D14" i="12"/>
  <c r="V13" i="12"/>
  <c r="T13" i="12"/>
  <c r="F13" i="12"/>
  <c r="L12" i="12"/>
  <c r="J12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V10" i="12"/>
  <c r="V16" i="12" s="1"/>
  <c r="U10" i="12"/>
  <c r="T10" i="12"/>
  <c r="T16" i="12" s="1"/>
  <c r="S10" i="12"/>
  <c r="R10" i="12"/>
  <c r="R16" i="12" s="1"/>
  <c r="Q10" i="12"/>
  <c r="P10" i="12"/>
  <c r="P16" i="12" s="1"/>
  <c r="O10" i="12"/>
  <c r="N10" i="12"/>
  <c r="N16" i="12" s="1"/>
  <c r="M10" i="12"/>
  <c r="L10" i="12"/>
  <c r="K10" i="12"/>
  <c r="J10" i="12"/>
  <c r="I10" i="12"/>
  <c r="H10" i="12"/>
  <c r="G10" i="12"/>
  <c r="F10" i="12"/>
  <c r="F16" i="12" s="1"/>
  <c r="E10" i="12"/>
  <c r="D10" i="12"/>
  <c r="D16" i="12" s="1"/>
  <c r="C10" i="12"/>
  <c r="V9" i="12"/>
  <c r="V15" i="12" s="1"/>
  <c r="U9" i="12"/>
  <c r="T9" i="12"/>
  <c r="T15" i="12" s="1"/>
  <c r="S9" i="12"/>
  <c r="R9" i="12"/>
  <c r="R15" i="12" s="1"/>
  <c r="Q9" i="12"/>
  <c r="P9" i="12"/>
  <c r="P15" i="12" s="1"/>
  <c r="O9" i="12"/>
  <c r="N9" i="12"/>
  <c r="M9" i="12"/>
  <c r="L9" i="12"/>
  <c r="L15" i="12" s="1"/>
  <c r="K9" i="12"/>
  <c r="J9" i="12"/>
  <c r="J15" i="12" s="1"/>
  <c r="I9" i="12"/>
  <c r="H9" i="12"/>
  <c r="H15" i="12" s="1"/>
  <c r="G9" i="12"/>
  <c r="F9" i="12"/>
  <c r="F15" i="12" s="1"/>
  <c r="E9" i="12"/>
  <c r="D9" i="12"/>
  <c r="D15" i="12" s="1"/>
  <c r="C9" i="12"/>
  <c r="V8" i="12"/>
  <c r="V14" i="12" s="1"/>
  <c r="U8" i="12"/>
  <c r="T8" i="12"/>
  <c r="S8" i="12"/>
  <c r="R8" i="12"/>
  <c r="Q8" i="12"/>
  <c r="P8" i="12"/>
  <c r="P14" i="12" s="1"/>
  <c r="O8" i="12"/>
  <c r="N8" i="12"/>
  <c r="N14" i="12" s="1"/>
  <c r="M8" i="12"/>
  <c r="L8" i="12"/>
  <c r="L14" i="12" s="1"/>
  <c r="K8" i="12"/>
  <c r="J8" i="12"/>
  <c r="J14" i="12" s="1"/>
  <c r="I8" i="12"/>
  <c r="H8" i="12"/>
  <c r="H14" i="12" s="1"/>
  <c r="G8" i="12"/>
  <c r="F8" i="12"/>
  <c r="F14" i="12" s="1"/>
  <c r="E8" i="12"/>
  <c r="D8" i="12"/>
  <c r="C8" i="12"/>
  <c r="V7" i="12"/>
  <c r="U7" i="12"/>
  <c r="T7" i="12"/>
  <c r="S7" i="12"/>
  <c r="R7" i="12"/>
  <c r="R13" i="12" s="1"/>
  <c r="Q7" i="12"/>
  <c r="P7" i="12"/>
  <c r="P13" i="12" s="1"/>
  <c r="O7" i="12"/>
  <c r="N7" i="12"/>
  <c r="N13" i="12" s="1"/>
  <c r="M7" i="12"/>
  <c r="L7" i="12"/>
  <c r="L13" i="12" s="1"/>
  <c r="K7" i="12"/>
  <c r="J7" i="12"/>
  <c r="J13" i="12" s="1"/>
  <c r="I7" i="12"/>
  <c r="H7" i="12"/>
  <c r="H13" i="12" s="1"/>
  <c r="G7" i="12"/>
  <c r="F7" i="12"/>
  <c r="E7" i="12"/>
  <c r="D7" i="12"/>
  <c r="D13" i="12" s="1"/>
  <c r="C7" i="12"/>
  <c r="V6" i="12"/>
  <c r="V12" i="12" s="1"/>
  <c r="U6" i="12"/>
  <c r="T6" i="12"/>
  <c r="T12" i="12" s="1"/>
  <c r="S6" i="12"/>
  <c r="R6" i="12"/>
  <c r="R12" i="12" s="1"/>
  <c r="Q6" i="12"/>
  <c r="P6" i="12"/>
  <c r="P12" i="12" s="1"/>
  <c r="O6" i="12"/>
  <c r="N6" i="12"/>
  <c r="N12" i="12" s="1"/>
  <c r="M6" i="12"/>
  <c r="L6" i="12"/>
  <c r="K6" i="12"/>
  <c r="J6" i="12"/>
  <c r="I6" i="12"/>
  <c r="H6" i="12"/>
  <c r="H12" i="12" s="1"/>
  <c r="G6" i="12"/>
  <c r="F6" i="12"/>
  <c r="F12" i="12" s="1"/>
  <c r="E6" i="12"/>
  <c r="D6" i="12"/>
  <c r="D12" i="12" s="1"/>
  <c r="C6" i="12"/>
</calcChain>
</file>

<file path=xl/sharedStrings.xml><?xml version="1.0" encoding="utf-8"?>
<sst xmlns="http://schemas.openxmlformats.org/spreadsheetml/2006/main" count="582" uniqueCount="120">
  <si>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</si>
  <si>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</si>
  <si>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業種</t>
    <rPh sb="0" eb="2">
      <t>ギョウシュ</t>
    </rPh>
    <phoneticPr fontId="4"/>
  </si>
  <si>
    <t>作成状況</t>
    <rPh sb="0" eb="2">
      <t>サクセイ</t>
    </rPh>
    <rPh sb="2" eb="4">
      <t>ジョウキョウ</t>
    </rPh>
    <phoneticPr fontId="4"/>
  </si>
  <si>
    <t>3000万円以上　　　　　 5000万円未満</t>
    <phoneticPr fontId="4"/>
  </si>
  <si>
    <t>小　　計</t>
    <rPh sb="0" eb="4">
      <t>ショウケイ</t>
    </rPh>
    <phoneticPr fontId="4"/>
  </si>
  <si>
    <t>土木</t>
    <rPh sb="0" eb="2">
      <t>ドボク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</si>
  <si>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</si>
  <si>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建築</t>
    <rPh sb="0" eb="2">
      <t>ケンチク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</si>
  <si>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</si>
  <si>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</si>
  <si>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</si>
  <si>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</si>
  <si>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</si>
  <si>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</si>
  <si>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</si>
  <si>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</si>
  <si>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年度</t>
    <rPh sb="0" eb="2">
      <t>ネンド</t>
    </rPh>
    <phoneticPr fontId="4"/>
  </si>
  <si>
    <t>R01年度</t>
  </si>
  <si>
    <t>作成していない</t>
  </si>
  <si>
    <t>増減</t>
    <rPh sb="0" eb="2">
      <t>ゾウゲン</t>
    </rPh>
    <phoneticPr fontId="4"/>
  </si>
  <si>
    <t>-</t>
    <phoneticPr fontId="4"/>
  </si>
  <si>
    <t>-</t>
    <phoneticPr fontId="4"/>
  </si>
  <si>
    <t/>
  </si>
  <si>
    <t xml:space="preserve"> </t>
  </si>
  <si>
    <t>H14年度</t>
  </si>
  <si>
    <t>H26年度</t>
    <phoneticPr fontId="4"/>
  </si>
  <si>
    <t>H23年度</t>
    <phoneticPr fontId="4"/>
  </si>
  <si>
    <t>業　種</t>
    <rPh sb="0" eb="3">
      <t>ギョウシュ</t>
    </rPh>
    <phoneticPr fontId="4"/>
  </si>
  <si>
    <t>一般土木建築</t>
  </si>
  <si>
    <t>-</t>
    <phoneticPr fontId="4"/>
  </si>
  <si>
    <t>木造建築</t>
    <rPh sb="0" eb="2">
      <t>モクゾウ</t>
    </rPh>
    <rPh sb="2" eb="4">
      <t>ケンチク</t>
    </rPh>
    <phoneticPr fontId="4"/>
  </si>
  <si>
    <t>法　　　　　　　人</t>
    <phoneticPr fontId="4"/>
  </si>
  <si>
    <t>合　　計</t>
    <phoneticPr fontId="4"/>
  </si>
  <si>
    <t>10億円以上</t>
    <phoneticPr fontId="4"/>
  </si>
  <si>
    <t>作成していない</t>
    <phoneticPr fontId="4"/>
  </si>
  <si>
    <t>-</t>
    <phoneticPr fontId="4"/>
  </si>
  <si>
    <t>H20年度</t>
    <phoneticPr fontId="4"/>
  </si>
  <si>
    <t>個　　人</t>
    <phoneticPr fontId="4"/>
  </si>
  <si>
    <t>1000万円以上 　　　　　3000万円未満</t>
    <phoneticPr fontId="4"/>
  </si>
  <si>
    <t>3億円以上
10億円未満</t>
    <phoneticPr fontId="4"/>
  </si>
  <si>
    <t>-</t>
    <phoneticPr fontId="4"/>
  </si>
  <si>
    <t>-</t>
    <phoneticPr fontId="4"/>
  </si>
  <si>
    <t>-</t>
  </si>
  <si>
    <t>500万円以上  　　　　　1000万円未満</t>
    <phoneticPr fontId="4"/>
  </si>
  <si>
    <t>3000万円以上　　　　　 5000万円未満</t>
    <phoneticPr fontId="4"/>
  </si>
  <si>
    <t>H20年度</t>
    <phoneticPr fontId="4"/>
  </si>
  <si>
    <t>表4－2－1　実行予算書の作成状況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phoneticPr fontId="4"/>
  </si>
  <si>
    <t>資本金</t>
  </si>
  <si>
    <t>個　　人</t>
    <phoneticPr fontId="4"/>
  </si>
  <si>
    <t>法　　　　　　　人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</si>
  <si>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</si>
  <si>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</si>
  <si>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</si>
  <si>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</si>
  <si>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</si>
  <si>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</si>
  <si>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一般土木建築</t>
    <phoneticPr fontId="4"/>
  </si>
  <si>
    <t>一般土木　　建築工事業</t>
    <phoneticPr fontId="4"/>
  </si>
  <si>
    <t>受注前から原価を詳細に算出し実行予算書を作成</t>
    <rPh sb="0" eb="2">
      <t>ジュチュウ</t>
    </rPh>
    <rPh sb="2" eb="3">
      <t>マエ</t>
    </rPh>
    <rPh sb="5" eb="7">
      <t>ゲンカ</t>
    </rPh>
    <rPh sb="8" eb="10">
      <t>ショウサイ</t>
    </rPh>
    <rPh sb="11" eb="13">
      <t>サンシュツ</t>
    </rPh>
    <phoneticPr fontId="4"/>
  </si>
  <si>
    <t>見積書等とは別に実行予算書を作成</t>
    <rPh sb="11" eb="12">
      <t>サン</t>
    </rPh>
    <phoneticPr fontId="4"/>
  </si>
  <si>
    <t>見積書等に多少の修正をして作成</t>
    <phoneticPr fontId="4"/>
  </si>
  <si>
    <t>見積書等をそのまま実行予算書に転用</t>
    <phoneticPr fontId="4"/>
  </si>
  <si>
    <t>小　　計</t>
  </si>
  <si>
    <t>　　土　　　木</t>
    <rPh sb="2" eb="7">
      <t>ドボク</t>
    </rPh>
    <phoneticPr fontId="4"/>
  </si>
  <si>
    <t>土木工事業</t>
    <rPh sb="0" eb="2">
      <t>ドボク</t>
    </rPh>
    <rPh sb="2" eb="5">
      <t>コージ</t>
    </rPh>
    <phoneticPr fontId="4"/>
  </si>
  <si>
    <t>見積書等に多少の修正をして作成</t>
  </si>
  <si>
    <t>見積書等をそのまま実行予算書に転用</t>
  </si>
  <si>
    <t>ほ装工事業</t>
    <rPh sb="0" eb="2">
      <t>ホソウ</t>
    </rPh>
    <rPh sb="2" eb="5">
      <t>コージ</t>
    </rPh>
    <phoneticPr fontId="4"/>
  </si>
  <si>
    <t>しゅんせつ　　工事業</t>
    <rPh sb="7" eb="9">
      <t>コウジ</t>
    </rPh>
    <rPh sb="9" eb="10">
      <t>ギョウ</t>
    </rPh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</si>
  <si>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</si>
  <si>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>　　建　　　築</t>
    <rPh sb="2" eb="7">
      <t>ケンチク</t>
    </rPh>
    <phoneticPr fontId="4"/>
  </si>
  <si>
    <t>建築工事業</t>
    <rPh sb="0" eb="2">
      <t>ケンチク</t>
    </rPh>
    <rPh sb="2" eb="5">
      <t>コージ</t>
    </rPh>
    <phoneticPr fontId="4"/>
  </si>
  <si>
    <t>木造建築　　　工事業</t>
    <rPh sb="0" eb="2">
      <t>モクゾウ</t>
    </rPh>
    <rPh sb="2" eb="4">
      <t>ケンチク</t>
    </rPh>
    <rPh sb="7" eb="10">
      <t>コージ</t>
    </rPh>
    <phoneticPr fontId="4"/>
  </si>
  <si>
    <t>　　職　　　別</t>
    <rPh sb="2" eb="7">
      <t>ショクベツ</t>
    </rPh>
    <phoneticPr fontId="4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</si>
  <si>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4"/>
  </si>
  <si>
    <t>鋼構造物　　工事業</t>
    <rPh sb="0" eb="9">
      <t>コウコ</t>
    </rPh>
    <phoneticPr fontId="4"/>
  </si>
  <si>
    <t>鉄筋工事業</t>
    <rPh sb="0" eb="2">
      <t>テッキン</t>
    </rPh>
    <rPh sb="2" eb="5">
      <t>コージ</t>
    </rPh>
    <phoneticPr fontId="4"/>
  </si>
  <si>
    <t>解体工事業</t>
    <phoneticPr fontId="4"/>
  </si>
  <si>
    <t>　　職　　　別</t>
  </si>
  <si>
    <t>左官工事業</t>
    <rPh sb="0" eb="2">
      <t>サカン</t>
    </rPh>
    <rPh sb="2" eb="5">
      <t>コージ</t>
    </rPh>
    <phoneticPr fontId="4"/>
  </si>
  <si>
    <t>石工事業</t>
    <rPh sb="0" eb="1">
      <t>イシ</t>
    </rPh>
    <rPh sb="1" eb="4">
      <t>コージ</t>
    </rPh>
    <phoneticPr fontId="4"/>
  </si>
  <si>
    <t>屋根工事業</t>
    <rPh sb="0" eb="2">
      <t>ヤネ</t>
    </rPh>
    <rPh sb="2" eb="5">
      <t>コージ</t>
    </rPh>
    <phoneticPr fontId="4"/>
  </si>
  <si>
    <t>タイル・　　　　　れんが・　　　　　ブロック　　　工事業</t>
    <rPh sb="25" eb="28">
      <t>コージ</t>
    </rPh>
    <phoneticPr fontId="4"/>
  </si>
  <si>
    <t>板金工事業</t>
    <rPh sb="0" eb="2">
      <t>バンキン</t>
    </rPh>
    <rPh sb="2" eb="5">
      <t>コージ</t>
    </rPh>
    <phoneticPr fontId="4"/>
  </si>
  <si>
    <t>　　職　　　別</t>
    <rPh sb="2" eb="3">
      <t>ショク</t>
    </rPh>
    <rPh sb="6" eb="7">
      <t>ベツ</t>
    </rPh>
    <phoneticPr fontId="4"/>
  </si>
  <si>
    <t>ガラス　　　　　　工事業</t>
    <rPh sb="9" eb="12">
      <t>コージ</t>
    </rPh>
    <phoneticPr fontId="4"/>
  </si>
  <si>
    <t>塗装工事業</t>
    <rPh sb="0" eb="2">
      <t>トソウ</t>
    </rPh>
    <rPh sb="2" eb="5">
      <t>コージ</t>
    </rPh>
    <phoneticPr fontId="4"/>
  </si>
  <si>
    <t>防水工事業</t>
    <rPh sb="0" eb="2">
      <t>ボウスイ</t>
    </rPh>
    <rPh sb="2" eb="5">
      <t>コージ</t>
    </rPh>
    <phoneticPr fontId="4"/>
  </si>
  <si>
    <t>内装仕上　　　工事業</t>
    <rPh sb="0" eb="2">
      <t>ナイソウ</t>
    </rPh>
    <rPh sb="2" eb="4">
      <t>シアゲ</t>
    </rPh>
    <rPh sb="7" eb="10">
      <t>コージ</t>
    </rPh>
    <phoneticPr fontId="4"/>
  </si>
  <si>
    <t>建具工事業</t>
    <rPh sb="0" eb="2">
      <t>ケング</t>
    </rPh>
    <rPh sb="2" eb="5">
      <t>コージ</t>
    </rPh>
    <phoneticPr fontId="4"/>
  </si>
  <si>
    <t>　　設　　　備</t>
    <rPh sb="2" eb="7">
      <t>セツビ</t>
    </rPh>
    <phoneticPr fontId="4"/>
  </si>
  <si>
    <t>電気工事業</t>
    <rPh sb="0" eb="2">
      <t>デンキ</t>
    </rPh>
    <rPh sb="2" eb="5">
      <t>コージ</t>
    </rPh>
    <phoneticPr fontId="4"/>
  </si>
  <si>
    <t>管工事業</t>
    <rPh sb="0" eb="1">
      <t>クダ</t>
    </rPh>
    <rPh sb="1" eb="4">
      <t>コージ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</si>
  <si>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</si>
  <si>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熱絶縁　　　工事業</t>
    <rPh sb="0" eb="1">
      <t>ネツ</t>
    </rPh>
    <rPh sb="1" eb="3">
      <t>ゼツエン</t>
    </rPh>
    <rPh sb="6" eb="9">
      <t>コージ</t>
    </rPh>
    <phoneticPr fontId="4"/>
  </si>
  <si>
    <t>電気通信　　　　工事業</t>
    <rPh sb="0" eb="2">
      <t>デンキ</t>
    </rPh>
    <rPh sb="2" eb="4">
      <t>ツウシン</t>
    </rPh>
    <rPh sb="8" eb="11">
      <t>コージ</t>
    </rPh>
    <phoneticPr fontId="4"/>
  </si>
  <si>
    <t>さく井　　　　　工事業</t>
    <rPh sb="2" eb="3">
      <t>イ</t>
    </rPh>
    <rPh sb="8" eb="11">
      <t>コージ</t>
    </rPh>
    <phoneticPr fontId="4"/>
  </si>
  <si>
    <t>消防施設　　　　　工事業</t>
    <rPh sb="0" eb="2">
      <t>ショウボウ</t>
    </rPh>
    <rPh sb="2" eb="4">
      <t>シセツ</t>
    </rPh>
    <rPh sb="9" eb="12">
      <t>コージ</t>
    </rPh>
    <phoneticPr fontId="4"/>
  </si>
  <si>
    <t>2．無効回答企業 143社を除く</t>
    <phoneticPr fontId="7"/>
  </si>
  <si>
    <t>表4－2－2　実行予算書の作成状況（経年変化①：資本金別）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7">
      <t>シホンキン</t>
    </rPh>
    <rPh sb="27" eb="28">
      <t>ベツ</t>
    </rPh>
    <phoneticPr fontId="4"/>
  </si>
  <si>
    <t>500万円未満</t>
    <phoneticPr fontId="7"/>
  </si>
  <si>
    <t>5000万円以上　　　　　    1億円未満</t>
    <phoneticPr fontId="4"/>
  </si>
  <si>
    <t>1億円以上
3億円未満</t>
    <phoneticPr fontId="4"/>
  </si>
  <si>
    <t>10億円以上</t>
    <phoneticPr fontId="4"/>
  </si>
  <si>
    <t>受注前から原価を詳細に算出し実行予算書を作成</t>
    <phoneticPr fontId="4"/>
  </si>
  <si>
    <t>見積書等とは別に実行予算書を作成</t>
  </si>
  <si>
    <t>受注前から原価を詳細に算出し実行予算書を作成</t>
    <phoneticPr fontId="4"/>
  </si>
  <si>
    <t>H17年度</t>
    <phoneticPr fontId="4"/>
  </si>
  <si>
    <t>（注）</t>
  </si>
  <si>
    <t>表4－2－3　実行予算書の作成状況（経年変化②：6業種別）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5" eb="27">
      <t>ギョウシュ</t>
    </rPh>
    <rPh sb="27" eb="28">
      <t>ベツ</t>
    </rPh>
    <phoneticPr fontId="4"/>
  </si>
  <si>
    <t>H26年度</t>
    <phoneticPr fontId="4"/>
  </si>
  <si>
    <t>H23年度</t>
    <phoneticPr fontId="4"/>
  </si>
  <si>
    <t>H17年度</t>
    <phoneticPr fontId="4"/>
  </si>
  <si>
    <t>受注前から原価を詳細に算出し実行予算書を作成</t>
    <phoneticPr fontId="4"/>
  </si>
  <si>
    <t>-</t>
    <phoneticPr fontId="4"/>
  </si>
  <si>
    <t>受注前から原価を詳細に算出し実行予算書を作成</t>
    <phoneticPr fontId="4"/>
  </si>
  <si>
    <t>受注前から原価を詳細に算出し実行予算書を作成</t>
    <phoneticPr fontId="4"/>
  </si>
  <si>
    <t>受注前から原価を詳細に算出し実行予算書を作成</t>
    <phoneticPr fontId="4"/>
  </si>
  <si>
    <t>受注前から原価を詳細に算出し実行予算書を作成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</si>
</sst>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80" formatCode="#,##0;&quot;▲ &quot;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8" fillId="0" borderId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3" xfId="1" applyNumberFormat="1" applyFont="1" applyFill="1" applyBorder="1" applyAlignment="1">
      <alignment horizontal="right" vertical="center"/>
    </xf>
    <xf numFmtId="0" fontId="6" fillId="0" borderId="12" xfId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0" fontId="6" fillId="0" borderId="23" xfId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horizontal="right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 wrapText="1"/>
    </xf>
    <xf numFmtId="177" fontId="5" fillId="0" borderId="32" xfId="2" applyNumberFormat="1" applyFont="1" applyFill="1" applyBorder="1" applyAlignment="1">
      <alignment vertical="center" shrinkToFit="1"/>
    </xf>
    <xf numFmtId="178" fontId="5" fillId="0" borderId="16" xfId="2" applyNumberFormat="1" applyFont="1" applyFill="1" applyBorder="1" applyAlignment="1">
      <alignment vertical="center" shrinkToFit="1"/>
    </xf>
    <xf numFmtId="176" fontId="5" fillId="0" borderId="0" xfId="2" applyNumberFormat="1" applyFont="1" applyBorder="1" applyAlignment="1">
      <alignment vertical="center"/>
    </xf>
    <xf numFmtId="177" fontId="5" fillId="0" borderId="30" xfId="2" applyNumberFormat="1" applyFont="1" applyFill="1" applyBorder="1" applyAlignment="1">
      <alignment vertical="center" shrinkToFit="1"/>
    </xf>
    <xf numFmtId="178" fontId="5" fillId="0" borderId="19" xfId="2" applyNumberFormat="1" applyFont="1" applyFill="1" applyBorder="1" applyAlignment="1">
      <alignment vertical="center" shrinkToFit="1"/>
    </xf>
    <xf numFmtId="177" fontId="5" fillId="0" borderId="31" xfId="2" applyNumberFormat="1" applyFont="1" applyFill="1" applyBorder="1" applyAlignment="1">
      <alignment vertical="center" shrinkToFit="1"/>
    </xf>
    <xf numFmtId="178" fontId="5" fillId="0" borderId="22" xfId="2" applyNumberFormat="1" applyFont="1" applyFill="1" applyBorder="1" applyAlignment="1">
      <alignment vertical="center" shrinkToFit="1"/>
    </xf>
    <xf numFmtId="177" fontId="5" fillId="0" borderId="7" xfId="2" applyNumberFormat="1" applyFont="1" applyFill="1" applyBorder="1" applyAlignment="1">
      <alignment vertical="center" shrinkToFit="1"/>
    </xf>
    <xf numFmtId="178" fontId="5" fillId="0" borderId="9" xfId="2" applyNumberFormat="1" applyFont="1" applyFill="1" applyBorder="1" applyAlignment="1">
      <alignment vertical="center" shrinkToFit="1"/>
    </xf>
    <xf numFmtId="177" fontId="5" fillId="0" borderId="29" xfId="2" applyNumberFormat="1" applyFont="1" applyFill="1" applyBorder="1" applyAlignment="1">
      <alignment vertical="center" shrinkToFit="1"/>
    </xf>
    <xf numFmtId="178" fontId="5" fillId="0" borderId="25" xfId="2" applyNumberFormat="1" applyFont="1" applyFill="1" applyBorder="1" applyAlignment="1">
      <alignment vertical="center" shrinkToFit="1"/>
    </xf>
    <xf numFmtId="177" fontId="5" fillId="0" borderId="4" xfId="2" applyNumberFormat="1" applyFont="1" applyFill="1" applyBorder="1" applyAlignment="1">
      <alignment vertical="center" shrinkToFit="1"/>
    </xf>
    <xf numFmtId="0" fontId="5" fillId="0" borderId="0" xfId="1" applyFont="1" applyFill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177" fontId="5" fillId="0" borderId="0" xfId="1" quotePrefix="1" applyNumberFormat="1" applyFont="1" applyFill="1" applyAlignment="1">
      <alignment vertical="center"/>
    </xf>
    <xf numFmtId="176" fontId="6" fillId="0" borderId="0" xfId="2" applyNumberFormat="1" applyFont="1" applyFill="1" applyAlignment="1"/>
    <xf numFmtId="0" fontId="5" fillId="0" borderId="0" xfId="2" applyFont="1" applyFill="1" applyAlignment="1">
      <alignment horizontal="right"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176" fontId="6" fillId="0" borderId="28" xfId="1" applyNumberFormat="1" applyFont="1" applyFill="1" applyBorder="1" applyAlignment="1">
      <alignment vertical="center" wrapText="1"/>
    </xf>
    <xf numFmtId="176" fontId="6" fillId="0" borderId="17" xfId="1" applyNumberFormat="1" applyFont="1" applyFill="1" applyBorder="1" applyAlignment="1">
      <alignment vertical="center" wrapText="1"/>
    </xf>
    <xf numFmtId="176" fontId="6" fillId="0" borderId="20" xfId="1" applyNumberFormat="1" applyFont="1" applyFill="1" applyBorder="1" applyAlignment="1">
      <alignment vertical="center" wrapText="1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top"/>
    </xf>
    <xf numFmtId="176" fontId="6" fillId="0" borderId="12" xfId="1" applyNumberFormat="1" applyFont="1" applyFill="1" applyBorder="1" applyAlignment="1">
      <alignment vertical="top"/>
    </xf>
    <xf numFmtId="176" fontId="6" fillId="0" borderId="23" xfId="1" applyNumberFormat="1" applyFont="1" applyFill="1" applyBorder="1" applyAlignment="1">
      <alignment vertical="top"/>
    </xf>
    <xf numFmtId="176" fontId="6" fillId="0" borderId="10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1" fillId="0" borderId="7" xfId="1" applyFill="1" applyBorder="1"/>
    <xf numFmtId="0" fontId="1" fillId="0" borderId="8" xfId="1" applyFill="1" applyBorder="1"/>
    <xf numFmtId="0" fontId="6" fillId="0" borderId="10" xfId="1" applyFont="1" applyFill="1" applyBorder="1" applyAlignment="1">
      <alignment vertical="top" wrapText="1"/>
    </xf>
    <xf numFmtId="0" fontId="6" fillId="0" borderId="7" xfId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textRotation="255" wrapText="1"/>
    </xf>
    <xf numFmtId="0" fontId="6" fillId="0" borderId="12" xfId="1" applyFont="1" applyFill="1" applyBorder="1" applyAlignment="1">
      <alignment vertical="top" textRotation="255" wrapText="1"/>
    </xf>
    <xf numFmtId="0" fontId="6" fillId="0" borderId="12" xfId="1" applyFont="1" applyFill="1" applyBorder="1" applyAlignment="1">
      <alignment horizontal="center" vertical="top" textRotation="255"/>
    </xf>
    <xf numFmtId="0" fontId="6" fillId="0" borderId="12" xfId="1" applyFont="1" applyFill="1" applyBorder="1" applyAlignment="1">
      <alignment horizontal="center" vertical="top"/>
    </xf>
    <xf numFmtId="176" fontId="6" fillId="0" borderId="6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vertical="center" shrinkToFit="1"/>
    </xf>
    <xf numFmtId="180" fontId="2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 wrapText="1"/>
    </xf>
    <xf numFmtId="0" fontId="5" fillId="0" borderId="0" xfId="2" applyFont="1" applyFill="1"/>
    <xf numFmtId="0" fontId="5" fillId="0" borderId="0" xfId="2" applyFont="1" applyFill="1" applyAlignment="1">
      <alignment horizontal="right"/>
    </xf>
    <xf numFmtId="176" fontId="6" fillId="0" borderId="1" xfId="2" applyNumberFormat="1" applyFont="1" applyFill="1" applyBorder="1" applyAlignment="1">
      <alignment vertical="center" wrapText="1"/>
    </xf>
    <xf numFmtId="176" fontId="6" fillId="0" borderId="3" xfId="2" applyNumberFormat="1" applyFont="1" applyFill="1" applyBorder="1" applyAlignment="1">
      <alignment horizontal="right" vertical="center"/>
    </xf>
    <xf numFmtId="176" fontId="6" fillId="0" borderId="7" xfId="2" applyNumberFormat="1" applyFont="1" applyFill="1" applyBorder="1" applyAlignment="1">
      <alignment wrapText="1"/>
    </xf>
    <xf numFmtId="176" fontId="6" fillId="0" borderId="9" xfId="2" applyNumberFormat="1" applyFont="1" applyFill="1" applyBorder="1" applyAlignment="1">
      <alignment horizontal="center" wrapText="1"/>
    </xf>
    <xf numFmtId="176" fontId="6" fillId="0" borderId="28" xfId="2" applyNumberFormat="1" applyFont="1" applyFill="1" applyBorder="1" applyAlignment="1">
      <alignment vertical="center" wrapText="1"/>
    </xf>
    <xf numFmtId="176" fontId="6" fillId="0" borderId="17" xfId="2" applyNumberFormat="1" applyFont="1" applyFill="1" applyBorder="1" applyAlignment="1">
      <alignment vertical="center" wrapText="1"/>
    </xf>
    <xf numFmtId="176" fontId="6" fillId="0" borderId="34" xfId="2" applyNumberFormat="1" applyFont="1" applyFill="1" applyBorder="1" applyAlignment="1">
      <alignment vertical="center" wrapText="1"/>
    </xf>
    <xf numFmtId="176" fontId="5" fillId="0" borderId="20" xfId="2" applyNumberFormat="1" applyFont="1" applyFill="1" applyBorder="1" applyAlignment="1">
      <alignment vertical="center" wrapText="1"/>
    </xf>
    <xf numFmtId="176" fontId="5" fillId="0" borderId="9" xfId="2" applyNumberFormat="1" applyFont="1" applyFill="1" applyBorder="1" applyAlignment="1">
      <alignment vertical="center" wrapText="1"/>
    </xf>
    <xf numFmtId="176" fontId="2" fillId="0" borderId="0" xfId="2" applyNumberFormat="1" applyFont="1" applyFill="1" applyAlignment="1">
      <alignment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vertical="center"/>
    </xf>
    <xf numFmtId="176" fontId="5" fillId="0" borderId="11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vertical="center"/>
    </xf>
    <xf numFmtId="176" fontId="5" fillId="0" borderId="11" xfId="2" applyNumberFormat="1" applyFont="1" applyFill="1" applyBorder="1" applyAlignment="1">
      <alignment horizontal="center" vertical="center" wrapText="1"/>
    </xf>
    <xf numFmtId="176" fontId="5" fillId="0" borderId="23" xfId="2" applyNumberFormat="1" applyFont="1" applyFill="1" applyBorder="1" applyAlignment="1">
      <alignment horizontal="center" vertical="center" wrapText="1"/>
    </xf>
    <xf numFmtId="176" fontId="5" fillId="0" borderId="17" xfId="2" applyNumberFormat="1" applyFont="1" applyFill="1" applyBorder="1" applyAlignment="1">
      <alignment vertical="center" wrapText="1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27" xfId="2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vertical="center" shrinkToFit="1"/>
    </xf>
    <xf numFmtId="178" fontId="6" fillId="0" borderId="16" xfId="1" applyNumberFormat="1" applyFont="1" applyFill="1" applyBorder="1" applyAlignment="1">
      <alignment vertical="center" shrinkToFit="1"/>
    </xf>
    <xf numFmtId="177" fontId="6" fillId="0" borderId="18" xfId="1" applyNumberFormat="1" applyFont="1" applyFill="1" applyBorder="1" applyAlignment="1">
      <alignment vertical="center" shrinkToFit="1"/>
    </xf>
    <xf numFmtId="178" fontId="6" fillId="0" borderId="19" xfId="1" applyNumberFormat="1" applyFont="1" applyFill="1" applyBorder="1" applyAlignment="1">
      <alignment vertical="center" shrinkToFit="1"/>
    </xf>
    <xf numFmtId="177" fontId="6" fillId="0" borderId="2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7" fontId="6" fillId="0" borderId="21" xfId="1" applyNumberFormat="1" applyFont="1" applyFill="1" applyBorder="1" applyAlignment="1">
      <alignment horizontal="right" vertical="center" shrinkToFit="1"/>
    </xf>
    <xf numFmtId="178" fontId="6" fillId="0" borderId="22" xfId="1" applyNumberFormat="1" applyFont="1" applyFill="1" applyBorder="1" applyAlignment="1">
      <alignment horizontal="right" vertical="center" shrinkToFit="1"/>
    </xf>
    <xf numFmtId="178" fontId="5" fillId="0" borderId="24" xfId="2" applyNumberFormat="1" applyFont="1" applyFill="1" applyBorder="1" applyAlignment="1">
      <alignment vertical="center" shrinkToFit="1"/>
    </xf>
    <xf numFmtId="177" fontId="5" fillId="0" borderId="29" xfId="3" applyNumberFormat="1" applyFont="1" applyFill="1" applyBorder="1" applyAlignment="1">
      <alignment vertical="center" shrinkToFit="1"/>
    </xf>
    <xf numFmtId="178" fontId="5" fillId="0" borderId="18" xfId="2" applyNumberFormat="1" applyFont="1" applyFill="1" applyBorder="1" applyAlignment="1">
      <alignment vertical="center" shrinkToFit="1"/>
    </xf>
    <xf numFmtId="177" fontId="5" fillId="0" borderId="30" xfId="3" applyNumberFormat="1" applyFont="1" applyFill="1" applyBorder="1" applyAlignment="1">
      <alignment vertical="center" shrinkToFit="1"/>
    </xf>
    <xf numFmtId="178" fontId="5" fillId="0" borderId="21" xfId="2" applyNumberFormat="1" applyFont="1" applyFill="1" applyBorder="1" applyAlignment="1">
      <alignment vertical="center" shrinkToFit="1"/>
    </xf>
    <xf numFmtId="177" fontId="5" fillId="0" borderId="31" xfId="3" applyNumberFormat="1" applyFont="1" applyFill="1" applyBorder="1" applyAlignment="1">
      <alignment vertical="center" shrinkToFit="1"/>
    </xf>
    <xf numFmtId="178" fontId="5" fillId="0" borderId="8" xfId="2" applyNumberFormat="1" applyFont="1" applyFill="1" applyBorder="1" applyAlignment="1">
      <alignment vertical="center" shrinkToFit="1"/>
    </xf>
    <xf numFmtId="177" fontId="5" fillId="0" borderId="7" xfId="3" applyNumberFormat="1" applyFont="1" applyFill="1" applyBorder="1" applyAlignment="1">
      <alignment vertical="center" shrinkToFit="1"/>
    </xf>
    <xf numFmtId="176" fontId="5" fillId="0" borderId="24" xfId="2" applyNumberFormat="1" applyFont="1" applyFill="1" applyBorder="1" applyAlignment="1">
      <alignment vertical="center" shrinkToFit="1"/>
    </xf>
    <xf numFmtId="176" fontId="5" fillId="0" borderId="16" xfId="2" applyNumberFormat="1" applyFont="1" applyFill="1" applyBorder="1" applyAlignment="1">
      <alignment vertical="center" shrinkToFit="1"/>
    </xf>
    <xf numFmtId="176" fontId="5" fillId="0" borderId="18" xfId="2" applyNumberFormat="1" applyFont="1" applyFill="1" applyBorder="1" applyAlignment="1">
      <alignment vertical="center" shrinkToFit="1"/>
    </xf>
    <xf numFmtId="176" fontId="5" fillId="0" borderId="19" xfId="2" applyNumberFormat="1" applyFont="1" applyFill="1" applyBorder="1" applyAlignment="1">
      <alignment vertical="center" shrinkToFit="1"/>
    </xf>
    <xf numFmtId="176" fontId="5" fillId="0" borderId="21" xfId="2" applyNumberFormat="1" applyFont="1" applyFill="1" applyBorder="1" applyAlignment="1">
      <alignment vertical="center" shrinkToFit="1"/>
    </xf>
    <xf numFmtId="176" fontId="5" fillId="0" borderId="22" xfId="2" applyNumberFormat="1" applyFont="1" applyFill="1" applyBorder="1" applyAlignment="1">
      <alignment vertical="center" shrinkToFit="1"/>
    </xf>
    <xf numFmtId="177" fontId="5" fillId="0" borderId="7" xfId="2" applyNumberFormat="1" applyFont="1" applyFill="1" applyBorder="1" applyAlignment="1">
      <alignment horizontal="center" vertical="center" shrinkToFit="1"/>
    </xf>
    <xf numFmtId="178" fontId="5" fillId="0" borderId="8" xfId="2" applyNumberFormat="1" applyFont="1" applyFill="1" applyBorder="1" applyAlignment="1">
      <alignment horizontal="center" vertical="center" shrinkToFit="1"/>
    </xf>
    <xf numFmtId="178" fontId="5" fillId="0" borderId="9" xfId="2" applyNumberFormat="1" applyFont="1" applyFill="1" applyBorder="1" applyAlignment="1">
      <alignment horizontal="center" vertical="center" shrinkToFit="1"/>
    </xf>
    <xf numFmtId="177" fontId="6" fillId="0" borderId="18" xfId="1" applyNumberFormat="1" applyFont="1" applyFill="1" applyBorder="1" applyAlignment="1">
      <alignment horizontal="right" vertical="center" shrinkToFit="1"/>
    </xf>
    <xf numFmtId="178" fontId="6" fillId="0" borderId="19" xfId="1" applyNumberFormat="1" applyFont="1" applyFill="1" applyBorder="1" applyAlignment="1">
      <alignment horizontal="right" vertical="center" shrinkToFit="1"/>
    </xf>
    <xf numFmtId="178" fontId="6" fillId="0" borderId="9" xfId="1" applyNumberFormat="1" applyFont="1" applyFill="1" applyBorder="1" applyAlignment="1">
      <alignment vertical="center" shrinkToFit="1"/>
    </xf>
    <xf numFmtId="177" fontId="6" fillId="0" borderId="8" xfId="1" applyNumberFormat="1" applyFont="1" applyFill="1" applyBorder="1" applyAlignment="1">
      <alignment horizontal="right" vertical="center" shrinkToFit="1"/>
    </xf>
    <xf numFmtId="178" fontId="6" fillId="0" borderId="9" xfId="1" applyNumberFormat="1" applyFont="1" applyFill="1" applyBorder="1" applyAlignment="1">
      <alignment horizontal="right" vertical="center" shrinkToFit="1"/>
    </xf>
    <xf numFmtId="176" fontId="5" fillId="0" borderId="25" xfId="2" applyNumberFormat="1" applyFont="1" applyFill="1" applyBorder="1" applyAlignment="1">
      <alignment vertical="center" shrinkToFit="1"/>
    </xf>
    <xf numFmtId="176" fontId="5" fillId="0" borderId="28" xfId="2" applyNumberFormat="1" applyFont="1" applyFill="1" applyBorder="1" applyAlignment="1">
      <alignment vertical="center" shrinkToFit="1"/>
    </xf>
    <xf numFmtId="176" fontId="5" fillId="0" borderId="17" xfId="2" applyNumberFormat="1" applyFont="1" applyFill="1" applyBorder="1" applyAlignment="1">
      <alignment vertical="center" shrinkToFit="1"/>
    </xf>
    <xf numFmtId="177" fontId="5" fillId="0" borderId="35" xfId="2" applyNumberFormat="1" applyFont="1" applyFill="1" applyBorder="1" applyAlignment="1">
      <alignment vertical="center" shrinkToFit="1"/>
    </xf>
    <xf numFmtId="176" fontId="5" fillId="0" borderId="20" xfId="2" applyNumberFormat="1" applyFont="1" applyFill="1" applyBorder="1" applyAlignment="1">
      <alignment vertical="center" shrinkToFit="1"/>
    </xf>
    <xf numFmtId="176" fontId="5" fillId="0" borderId="23" xfId="2" applyNumberFormat="1" applyFont="1" applyFill="1" applyBorder="1" applyAlignment="1">
      <alignment horizontal="center" vertical="center" shrinkToFit="1"/>
    </xf>
    <xf numFmtId="177" fontId="5" fillId="0" borderId="36" xfId="2" applyNumberFormat="1" applyFont="1" applyFill="1" applyBorder="1" applyAlignment="1">
      <alignment vertical="center" shrinkToFit="1"/>
    </xf>
    <xf numFmtId="178" fontId="5" fillId="0" borderId="27" xfId="2" applyNumberFormat="1" applyFont="1" applyFill="1" applyBorder="1" applyAlignment="1">
      <alignment vertical="center" shrinkToFit="1"/>
    </xf>
    <xf numFmtId="176" fontId="5" fillId="0" borderId="33" xfId="2" applyNumberFormat="1" applyFont="1" applyFill="1" applyBorder="1" applyAlignment="1">
      <alignment horizontal="center" vertical="center" shrinkToFit="1"/>
    </xf>
    <xf numFmtId="176" fontId="5" fillId="0" borderId="14" xfId="2" applyNumberFormat="1" applyFont="1" applyFill="1" applyBorder="1" applyAlignment="1">
      <alignment vertical="center" shrinkToFit="1"/>
    </xf>
    <xf numFmtId="0" fontId="6" fillId="0" borderId="12" xfId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vertical="top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/>
    </xf>
    <xf numFmtId="0" fontId="8" fillId="0" borderId="3" xfId="2" applyFill="1" applyBorder="1" applyAlignment="1">
      <alignment horizontal="center" vertical="center"/>
    </xf>
    <xf numFmtId="0" fontId="8" fillId="0" borderId="10" xfId="2" applyFill="1" applyBorder="1" applyAlignment="1">
      <alignment horizontal="center" vertical="center"/>
    </xf>
    <xf numFmtId="0" fontId="8" fillId="0" borderId="11" xfId="2" applyFill="1" applyBorder="1" applyAlignment="1">
      <alignment horizontal="center" vertical="center"/>
    </xf>
    <xf numFmtId="0" fontId="8" fillId="0" borderId="2" xfId="2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top" textRotation="255"/>
    </xf>
    <xf numFmtId="0" fontId="6" fillId="0" borderId="12" xfId="1" applyFont="1" applyFill="1" applyBorder="1" applyAlignment="1">
      <alignment horizontal="center" vertical="top" textRotation="255"/>
    </xf>
    <xf numFmtId="0" fontId="6" fillId="0" borderId="3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3" xfId="1" applyNumberFormat="1" applyFont="1" applyFill="1" applyBorder="1" applyAlignment="1">
      <alignment vertical="top" textRotation="255" wrapText="1"/>
    </xf>
    <xf numFmtId="0" fontId="6" fillId="0" borderId="12" xfId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176" fontId="6" fillId="0" borderId="13" xfId="1" applyNumberFormat="1" applyFont="1" applyFill="1" applyBorder="1" applyAlignment="1">
      <alignment vertical="center" textRotation="255" wrapText="1"/>
    </xf>
    <xf numFmtId="0" fontId="6" fillId="0" borderId="12" xfId="1" applyFont="1" applyFill="1" applyBorder="1" applyAlignment="1">
      <alignment vertical="center" textRotation="255" wrapText="1"/>
    </xf>
    <xf numFmtId="0" fontId="1" fillId="0" borderId="23" xfId="1" applyFill="1" applyBorder="1" applyAlignment="1">
      <alignment vertical="center"/>
    </xf>
    <xf numFmtId="176" fontId="6" fillId="0" borderId="8" xfId="1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top" textRotation="255"/>
    </xf>
    <xf numFmtId="176" fontId="5" fillId="0" borderId="10" xfId="2" applyNumberFormat="1" applyFont="1" applyFill="1" applyBorder="1" applyAlignment="1">
      <alignment horizontal="center" vertical="top" textRotation="255"/>
    </xf>
    <xf numFmtId="176" fontId="5" fillId="0" borderId="7" xfId="2" applyNumberFormat="1" applyFont="1" applyFill="1" applyBorder="1" applyAlignment="1">
      <alignment horizontal="center" vertical="top" textRotation="255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9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/>
    </xf>
    <xf numFmtId="176" fontId="6" fillId="0" borderId="3" xfId="2" applyNumberFormat="1" applyFont="1" applyFill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horizontal="center" vertical="center"/>
    </xf>
    <xf numFmtId="176" fontId="6" fillId="0" borderId="4" xfId="2" applyNumberFormat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176" fontId="6" fillId="0" borderId="4" xfId="2" applyNumberFormat="1" applyFont="1" applyFill="1" applyBorder="1" applyAlignment="1">
      <alignment horizontal="center" vertical="center" wrapText="1"/>
    </xf>
    <xf numFmtId="176" fontId="5" fillId="0" borderId="26" xfId="2" applyNumberFormat="1" applyFont="1" applyFill="1" applyBorder="1" applyAlignment="1">
      <alignment horizontal="center" vertical="top" textRotation="255"/>
    </xf>
    <xf numFmtId="176" fontId="5" fillId="0" borderId="10" xfId="2" applyNumberFormat="1" applyFont="1" applyFill="1" applyBorder="1" applyAlignment="1">
      <alignment horizontal="center" vertical="top" textRotation="255" wrapText="1"/>
    </xf>
    <xf numFmtId="0" fontId="5" fillId="0" borderId="10" xfId="2" applyFont="1" applyFill="1" applyBorder="1" applyAlignment="1">
      <alignment horizontal="center" vertical="top" textRotation="255" wrapText="1"/>
    </xf>
    <xf numFmtId="176" fontId="5" fillId="0" borderId="10" xfId="2" applyNumberFormat="1" applyFont="1" applyFill="1" applyBorder="1" applyAlignment="1">
      <alignment horizontal="center" vertical="top" wrapText="1"/>
    </xf>
    <xf numFmtId="176" fontId="5" fillId="0" borderId="7" xfId="2" applyNumberFormat="1" applyFont="1" applyFill="1" applyBorder="1" applyAlignment="1">
      <alignment horizontal="center" vertical="top" wrapText="1"/>
    </xf>
  </cellXfs>
  <cellStyles count="5">
    <cellStyle name="桁区切り 2" xfId="4"/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W229"/>
  <sheetViews>
    <sheetView tabSelected="1" view="pageBreakPreview" zoomScale="60" zoomScaleNormal="85" workbookViewId="0"/>
  </sheetViews>
  <sheetFormatPr defaultColWidth="9" defaultRowHeight="13.5" x14ac:dyDescent="0.15"/>
  <cols>
    <col min="1" max="1" width="3.625" style="6" customWidth="1"/>
    <col min="2" max="2" width="10" style="15" customWidth="1"/>
    <col min="3" max="3" width="16.625" style="6" customWidth="1"/>
    <col min="4" max="4" width="6.625" style="16" customWidth="1"/>
    <col min="5" max="5" width="6.375" style="17" customWidth="1"/>
    <col min="6" max="6" width="6.625" style="16" customWidth="1"/>
    <col min="7" max="7" width="6.375" style="17" customWidth="1"/>
    <col min="8" max="8" width="6.625" style="16" customWidth="1"/>
    <col min="9" max="9" width="6.375" style="17" customWidth="1"/>
    <col min="10" max="10" width="6.625" style="16" customWidth="1"/>
    <col min="11" max="11" width="6.375" style="17" customWidth="1"/>
    <col min="12" max="12" width="6.625" style="16" customWidth="1"/>
    <col min="13" max="13" width="6.375" style="17" customWidth="1"/>
    <col min="14" max="14" width="6.625" style="16" customWidth="1"/>
    <col min="15" max="15" width="6.375" style="17" customWidth="1"/>
    <col min="16" max="16" width="6.625" style="16" customWidth="1"/>
    <col min="17" max="17" width="6.375" style="17" customWidth="1"/>
    <col min="18" max="18" width="6.625" style="17" customWidth="1"/>
    <col min="19" max="19" width="6.375" style="17" customWidth="1"/>
    <col min="20" max="20" width="6.625" style="18" customWidth="1"/>
    <col min="21" max="21" width="6.375" style="16" customWidth="1"/>
    <col min="22" max="22" width="7.375" style="17" customWidth="1"/>
    <col min="23" max="23" width="6.375" style="16" customWidth="1"/>
    <col min="24" max="16384" width="9" style="6"/>
  </cols>
  <sheetData>
    <row r="1" spans="1:23" ht="17.25" customHeight="1" x14ac:dyDescent="0.15">
      <c r="A1" s="1" t="s">
        <v>47</v>
      </c>
      <c r="B1" s="7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x14ac:dyDescent="0.15">
      <c r="A2" s="1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ht="17.25" customHeight="1" x14ac:dyDescent="0.15">
      <c r="A3" s="2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0</v>
      </c>
    </row>
    <row r="4" spans="1:23" ht="15.75" customHeight="1" x14ac:dyDescent="0.15">
      <c r="A4" s="48"/>
      <c r="B4" s="49"/>
      <c r="C4" s="10" t="s">
        <v>48</v>
      </c>
      <c r="D4" s="141" t="s">
        <v>49</v>
      </c>
      <c r="E4" s="142"/>
      <c r="F4" s="145" t="s">
        <v>50</v>
      </c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7"/>
      <c r="V4" s="141" t="s">
        <v>33</v>
      </c>
      <c r="W4" s="142"/>
    </row>
    <row r="5" spans="1:23" s="43" customFormat="1" ht="34.5" customHeight="1" x14ac:dyDescent="0.15">
      <c r="A5" s="158" t="s">
        <v>2</v>
      </c>
      <c r="B5" s="171"/>
      <c r="C5" s="50" t="s">
        <v>3</v>
      </c>
      <c r="D5" s="143"/>
      <c r="E5" s="144"/>
      <c r="F5" s="157" t="s">
        <v>51</v>
      </c>
      <c r="G5" s="149"/>
      <c r="H5" s="148" t="s">
        <v>52</v>
      </c>
      <c r="I5" s="149"/>
      <c r="J5" s="148" t="s">
        <v>53</v>
      </c>
      <c r="K5" s="149"/>
      <c r="L5" s="148" t="s">
        <v>4</v>
      </c>
      <c r="M5" s="149"/>
      <c r="N5" s="148" t="s">
        <v>54</v>
      </c>
      <c r="O5" s="149"/>
      <c r="P5" s="148" t="s">
        <v>55</v>
      </c>
      <c r="Q5" s="149"/>
      <c r="R5" s="148" t="s">
        <v>56</v>
      </c>
      <c r="S5" s="149"/>
      <c r="T5" s="150" t="s">
        <v>34</v>
      </c>
      <c r="U5" s="151"/>
      <c r="V5" s="143"/>
      <c r="W5" s="144"/>
    </row>
    <row r="6" spans="1:23" s="44" customFormat="1" ht="37.5" customHeight="1" x14ac:dyDescent="0.15">
      <c r="A6" s="168" t="s">
        <v>57</v>
      </c>
      <c r="B6" s="140" t="s">
        <v>58</v>
      </c>
      <c r="C6" s="51" t="s">
        <v>59</v>
      </c>
      <c r="D6" s="99">
        <v>36</v>
      </c>
      <c r="E6" s="100">
        <v>50</v>
      </c>
      <c r="F6" s="99">
        <v>89.666666666666671</v>
      </c>
      <c r="G6" s="100">
        <v>33.333333333333336</v>
      </c>
      <c r="H6" s="99">
        <v>54</v>
      </c>
      <c r="I6" s="100">
        <v>15.384615384615385</v>
      </c>
      <c r="J6" s="99">
        <v>556.84507042253506</v>
      </c>
      <c r="K6" s="100">
        <v>39.436619718309856</v>
      </c>
      <c r="L6" s="99">
        <v>204.12820512820514</v>
      </c>
      <c r="M6" s="100">
        <v>24.358974358974365</v>
      </c>
      <c r="N6" s="99">
        <v>125.73417721518983</v>
      </c>
      <c r="O6" s="100">
        <v>26.582278481012658</v>
      </c>
      <c r="P6" s="99">
        <v>30.399999999999991</v>
      </c>
      <c r="Q6" s="100">
        <v>32</v>
      </c>
      <c r="R6" s="99">
        <v>6.3157894736842106</v>
      </c>
      <c r="S6" s="100">
        <v>27.777777777777779</v>
      </c>
      <c r="T6" s="99">
        <v>4.4117647058823533</v>
      </c>
      <c r="U6" s="100">
        <v>8.8235294117647083</v>
      </c>
      <c r="V6" s="99">
        <v>1107.5016736121634</v>
      </c>
      <c r="W6" s="100">
        <v>30.912169171805004</v>
      </c>
    </row>
    <row r="7" spans="1:23" s="44" customFormat="1" ht="37.5" customHeight="1" x14ac:dyDescent="0.15">
      <c r="A7" s="169"/>
      <c r="B7" s="139"/>
      <c r="C7" s="52" t="s">
        <v>60</v>
      </c>
      <c r="D7" s="101"/>
      <c r="E7" s="102"/>
      <c r="F7" s="101">
        <v>44.833333333333336</v>
      </c>
      <c r="G7" s="102">
        <v>16.666666666666668</v>
      </c>
      <c r="H7" s="101">
        <v>27</v>
      </c>
      <c r="I7" s="102">
        <v>7.6923076923076925</v>
      </c>
      <c r="J7" s="101">
        <v>377.85915492957741</v>
      </c>
      <c r="K7" s="102">
        <v>26.760563380281692</v>
      </c>
      <c r="L7" s="101">
        <v>290.07692307692304</v>
      </c>
      <c r="M7" s="102">
        <v>34.615384615384613</v>
      </c>
      <c r="N7" s="101">
        <v>221.53164556962014</v>
      </c>
      <c r="O7" s="102">
        <v>46.835443037974677</v>
      </c>
      <c r="P7" s="101">
        <v>45.59999999999998</v>
      </c>
      <c r="Q7" s="102">
        <v>47.999999999999993</v>
      </c>
      <c r="R7" s="101">
        <v>11.368421052631581</v>
      </c>
      <c r="S7" s="102">
        <v>50.000000000000007</v>
      </c>
      <c r="T7" s="101">
        <v>36.764705882352921</v>
      </c>
      <c r="U7" s="102">
        <v>73.529411764705856</v>
      </c>
      <c r="V7" s="101">
        <v>1055.0341838444385</v>
      </c>
      <c r="W7" s="102">
        <v>29.447716378311686</v>
      </c>
    </row>
    <row r="8" spans="1:23" s="44" customFormat="1" ht="37.5" customHeight="1" x14ac:dyDescent="0.15">
      <c r="A8" s="169"/>
      <c r="B8" s="139"/>
      <c r="C8" s="52" t="s">
        <v>61</v>
      </c>
      <c r="D8" s="101"/>
      <c r="E8" s="102"/>
      <c r="F8" s="101">
        <v>89.666666666666671</v>
      </c>
      <c r="G8" s="102">
        <v>33.333333333333336</v>
      </c>
      <c r="H8" s="101">
        <v>162</v>
      </c>
      <c r="I8" s="102">
        <v>46.153846153846153</v>
      </c>
      <c r="J8" s="101">
        <v>318.19718309859155</v>
      </c>
      <c r="K8" s="102">
        <v>22.535211267605639</v>
      </c>
      <c r="L8" s="101">
        <v>204.12820512820514</v>
      </c>
      <c r="M8" s="102">
        <v>24.358974358974365</v>
      </c>
      <c r="N8" s="101">
        <v>125.73417721518983</v>
      </c>
      <c r="O8" s="102">
        <v>26.582278481012658</v>
      </c>
      <c r="P8" s="101">
        <v>19</v>
      </c>
      <c r="Q8" s="102">
        <v>20.000000000000007</v>
      </c>
      <c r="R8" s="101">
        <v>5.0526315789473681</v>
      </c>
      <c r="S8" s="102">
        <v>22.222222222222221</v>
      </c>
      <c r="T8" s="101">
        <v>8.8235294117647065</v>
      </c>
      <c r="U8" s="102">
        <v>17.647058823529417</v>
      </c>
      <c r="V8" s="101">
        <v>932.60239309936526</v>
      </c>
      <c r="W8" s="102">
        <v>26.030446393359881</v>
      </c>
    </row>
    <row r="9" spans="1:23" s="44" customFormat="1" ht="37.5" customHeight="1" x14ac:dyDescent="0.15">
      <c r="A9" s="169"/>
      <c r="B9" s="139"/>
      <c r="C9" s="52" t="s">
        <v>62</v>
      </c>
      <c r="D9" s="101"/>
      <c r="E9" s="102"/>
      <c r="F9" s="101"/>
      <c r="G9" s="102"/>
      <c r="H9" s="101">
        <v>27</v>
      </c>
      <c r="I9" s="102">
        <v>7.6923076923076925</v>
      </c>
      <c r="J9" s="101">
        <v>99.436619718309856</v>
      </c>
      <c r="K9" s="102">
        <v>7.0422535211267618</v>
      </c>
      <c r="L9" s="101">
        <v>75.20512820512819</v>
      </c>
      <c r="M9" s="102">
        <v>8.9743589743589745</v>
      </c>
      <c r="N9" s="101"/>
      <c r="O9" s="102"/>
      <c r="P9" s="101"/>
      <c r="Q9" s="102"/>
      <c r="R9" s="101"/>
      <c r="S9" s="102"/>
      <c r="T9" s="101"/>
      <c r="U9" s="102"/>
      <c r="V9" s="101">
        <v>201.64174792343806</v>
      </c>
      <c r="W9" s="102">
        <v>5.6281484465644072</v>
      </c>
    </row>
    <row r="10" spans="1:23" s="44" customFormat="1" ht="37.5" customHeight="1" x14ac:dyDescent="0.15">
      <c r="A10" s="169"/>
      <c r="B10" s="139"/>
      <c r="C10" s="53" t="s">
        <v>35</v>
      </c>
      <c r="D10" s="103">
        <v>36</v>
      </c>
      <c r="E10" s="104">
        <v>50</v>
      </c>
      <c r="F10" s="103">
        <v>44.833333333333336</v>
      </c>
      <c r="G10" s="104">
        <v>16.666666666666668</v>
      </c>
      <c r="H10" s="103">
        <v>81</v>
      </c>
      <c r="I10" s="104">
        <v>23.076923076923077</v>
      </c>
      <c r="J10" s="103">
        <v>59.661971830985919</v>
      </c>
      <c r="K10" s="104">
        <v>4.2253521126760569</v>
      </c>
      <c r="L10" s="103">
        <v>64.461538461538453</v>
      </c>
      <c r="M10" s="104">
        <v>7.6923076923076925</v>
      </c>
      <c r="N10" s="103"/>
      <c r="O10" s="104"/>
      <c r="P10" s="103"/>
      <c r="Q10" s="104"/>
      <c r="R10" s="103"/>
      <c r="S10" s="104"/>
      <c r="T10" s="103"/>
      <c r="U10" s="104"/>
      <c r="V10" s="103">
        <v>285.95684362585769</v>
      </c>
      <c r="W10" s="104">
        <v>7.9815196099590073</v>
      </c>
    </row>
    <row r="11" spans="1:23" s="44" customFormat="1" ht="37.5" customHeight="1" x14ac:dyDescent="0.15">
      <c r="A11" s="170"/>
      <c r="B11" s="54"/>
      <c r="C11" s="55" t="s">
        <v>63</v>
      </c>
      <c r="D11" s="73">
        <v>72</v>
      </c>
      <c r="E11" s="126">
        <v>100</v>
      </c>
      <c r="F11" s="73">
        <v>269</v>
      </c>
      <c r="G11" s="126">
        <v>100</v>
      </c>
      <c r="H11" s="73">
        <v>351</v>
      </c>
      <c r="I11" s="126">
        <v>100</v>
      </c>
      <c r="J11" s="73">
        <v>1411.9999999999998</v>
      </c>
      <c r="K11" s="126">
        <v>100</v>
      </c>
      <c r="L11" s="73">
        <v>837.99999999999989</v>
      </c>
      <c r="M11" s="126">
        <v>100</v>
      </c>
      <c r="N11" s="73">
        <v>472.99999999999983</v>
      </c>
      <c r="O11" s="126">
        <v>100</v>
      </c>
      <c r="P11" s="73">
        <v>94.999999999999972</v>
      </c>
      <c r="Q11" s="126">
        <v>100</v>
      </c>
      <c r="R11" s="73">
        <v>22.736842105263158</v>
      </c>
      <c r="S11" s="126">
        <v>100</v>
      </c>
      <c r="T11" s="73">
        <v>49.999999999999986</v>
      </c>
      <c r="U11" s="126">
        <v>100</v>
      </c>
      <c r="V11" s="73">
        <v>3582.7368421052633</v>
      </c>
      <c r="W11" s="126">
        <v>100</v>
      </c>
    </row>
    <row r="12" spans="1:23" s="44" customFormat="1" ht="37.5" customHeight="1" x14ac:dyDescent="0.15">
      <c r="A12" s="164" t="s">
        <v>64</v>
      </c>
      <c r="B12" s="140" t="s">
        <v>65</v>
      </c>
      <c r="C12" s="51" t="s">
        <v>59</v>
      </c>
      <c r="D12" s="99">
        <v>181.57142857142858</v>
      </c>
      <c r="E12" s="100">
        <v>16.666666666666664</v>
      </c>
      <c r="F12" s="99">
        <v>729.15517241379314</v>
      </c>
      <c r="G12" s="100">
        <v>16.666666666666668</v>
      </c>
      <c r="H12" s="99">
        <v>1423.0857142857146</v>
      </c>
      <c r="I12" s="100">
        <v>33.333333333333336</v>
      </c>
      <c r="J12" s="99">
        <v>2653.0232558139519</v>
      </c>
      <c r="K12" s="100">
        <v>23.999999999999996</v>
      </c>
      <c r="L12" s="99">
        <v>1009.024390243903</v>
      </c>
      <c r="M12" s="100">
        <v>28.68852459016394</v>
      </c>
      <c r="N12" s="99">
        <v>352.04166666666674</v>
      </c>
      <c r="O12" s="100">
        <v>35.789473684210527</v>
      </c>
      <c r="P12" s="99">
        <v>30.260869565217384</v>
      </c>
      <c r="Q12" s="100">
        <v>36.363636363636367</v>
      </c>
      <c r="R12" s="99">
        <v>5.4545454545454541</v>
      </c>
      <c r="S12" s="100">
        <v>50</v>
      </c>
      <c r="T12" s="99">
        <v>10.666666666666666</v>
      </c>
      <c r="U12" s="100">
        <v>66.666666666666671</v>
      </c>
      <c r="V12" s="99">
        <v>6394.2837096818876</v>
      </c>
      <c r="W12" s="100">
        <v>25.175511552516348</v>
      </c>
    </row>
    <row r="13" spans="1:23" s="44" customFormat="1" ht="37.5" customHeight="1" x14ac:dyDescent="0.15">
      <c r="A13" s="165"/>
      <c r="B13" s="139"/>
      <c r="C13" s="52" t="s">
        <v>60</v>
      </c>
      <c r="D13" s="101"/>
      <c r="E13" s="102"/>
      <c r="F13" s="101">
        <v>486.10344827586209</v>
      </c>
      <c r="G13" s="102">
        <v>11.111111111111112</v>
      </c>
      <c r="H13" s="101">
        <v>388.1142857142857</v>
      </c>
      <c r="I13" s="102">
        <v>9.0909090909090882</v>
      </c>
      <c r="J13" s="101">
        <v>1945.5503875968982</v>
      </c>
      <c r="K13" s="102">
        <v>17.599999999999998</v>
      </c>
      <c r="L13" s="101">
        <v>922.53658536585408</v>
      </c>
      <c r="M13" s="102">
        <v>26.229508196721316</v>
      </c>
      <c r="N13" s="101">
        <v>372.75000000000011</v>
      </c>
      <c r="O13" s="102">
        <v>37.894736842105267</v>
      </c>
      <c r="P13" s="101">
        <v>41.6086956521739</v>
      </c>
      <c r="Q13" s="102">
        <v>50</v>
      </c>
      <c r="R13" s="101">
        <v>5.4545454545454541</v>
      </c>
      <c r="S13" s="102">
        <v>50</v>
      </c>
      <c r="T13" s="101">
        <v>2.6666666666666665</v>
      </c>
      <c r="U13" s="102">
        <v>16.666666666666668</v>
      </c>
      <c r="V13" s="101">
        <v>4164.7846147262862</v>
      </c>
      <c r="W13" s="102">
        <v>16.397549427315013</v>
      </c>
    </row>
    <row r="14" spans="1:23" s="44" customFormat="1" ht="37.5" customHeight="1" x14ac:dyDescent="0.15">
      <c r="A14" s="165"/>
      <c r="B14" s="139"/>
      <c r="C14" s="52" t="s">
        <v>66</v>
      </c>
      <c r="D14" s="101">
        <v>90.785714285714292</v>
      </c>
      <c r="E14" s="102">
        <v>8.3333333333333321</v>
      </c>
      <c r="F14" s="101">
        <v>972.20689655172418</v>
      </c>
      <c r="G14" s="102">
        <v>22.222222222222225</v>
      </c>
      <c r="H14" s="101">
        <v>905.60000000000014</v>
      </c>
      <c r="I14" s="102">
        <v>21.212121212121211</v>
      </c>
      <c r="J14" s="101">
        <v>2918.3255813953469</v>
      </c>
      <c r="K14" s="102">
        <v>26.399999999999995</v>
      </c>
      <c r="L14" s="101">
        <v>922.53658536585408</v>
      </c>
      <c r="M14" s="102">
        <v>26.229508196721316</v>
      </c>
      <c r="N14" s="101">
        <v>186.37499999999997</v>
      </c>
      <c r="O14" s="102">
        <v>18.947368421052623</v>
      </c>
      <c r="P14" s="101">
        <v>11.347826086956522</v>
      </c>
      <c r="Q14" s="102">
        <v>13.63636363636364</v>
      </c>
      <c r="R14" s="101"/>
      <c r="S14" s="102"/>
      <c r="T14" s="101">
        <v>2.6666666666666665</v>
      </c>
      <c r="U14" s="102">
        <v>16.666666666666668</v>
      </c>
      <c r="V14" s="101">
        <v>6009.8442703522633</v>
      </c>
      <c r="W14" s="102">
        <v>23.661900335761725</v>
      </c>
    </row>
    <row r="15" spans="1:23" s="44" customFormat="1" ht="37.5" customHeight="1" x14ac:dyDescent="0.15">
      <c r="A15" s="165"/>
      <c r="B15" s="139"/>
      <c r="C15" s="52" t="s">
        <v>67</v>
      </c>
      <c r="D15" s="101">
        <v>272.35714285714289</v>
      </c>
      <c r="E15" s="102">
        <v>25</v>
      </c>
      <c r="F15" s="101">
        <v>486.10344827586209</v>
      </c>
      <c r="G15" s="102">
        <v>11.111111111111112</v>
      </c>
      <c r="H15" s="101">
        <v>646.85714285714289</v>
      </c>
      <c r="I15" s="102">
        <v>15.151515151515149</v>
      </c>
      <c r="J15" s="101">
        <v>1503.3798449612398</v>
      </c>
      <c r="K15" s="102">
        <v>13.600000000000001</v>
      </c>
      <c r="L15" s="101">
        <v>259.46341463414626</v>
      </c>
      <c r="M15" s="102">
        <v>7.3770491803278642</v>
      </c>
      <c r="N15" s="101">
        <v>20.708333333333332</v>
      </c>
      <c r="O15" s="102">
        <v>2.1052631578947363</v>
      </c>
      <c r="P15" s="101"/>
      <c r="Q15" s="102"/>
      <c r="R15" s="101"/>
      <c r="S15" s="102"/>
      <c r="T15" s="101"/>
      <c r="U15" s="102"/>
      <c r="V15" s="101">
        <v>3188.8693269188675</v>
      </c>
      <c r="W15" s="102">
        <v>12.555185259883462</v>
      </c>
    </row>
    <row r="16" spans="1:23" s="44" customFormat="1" ht="37.5" customHeight="1" x14ac:dyDescent="0.15">
      <c r="A16" s="165"/>
      <c r="B16" s="139"/>
      <c r="C16" s="53" t="s">
        <v>19</v>
      </c>
      <c r="D16" s="103">
        <v>544.71428571428578</v>
      </c>
      <c r="E16" s="104">
        <v>50</v>
      </c>
      <c r="F16" s="103">
        <v>1701.3620689655163</v>
      </c>
      <c r="G16" s="104">
        <v>38.888888888888872</v>
      </c>
      <c r="H16" s="103">
        <v>905.60000000000014</v>
      </c>
      <c r="I16" s="104">
        <v>21.212121212121211</v>
      </c>
      <c r="J16" s="103">
        <v>2033.9844961240299</v>
      </c>
      <c r="K16" s="104">
        <v>18.399999999999999</v>
      </c>
      <c r="L16" s="103">
        <v>403.60975609756082</v>
      </c>
      <c r="M16" s="104">
        <v>11.475409836065566</v>
      </c>
      <c r="N16" s="103">
        <v>51.770833333333329</v>
      </c>
      <c r="O16" s="104">
        <v>5.2631578947368398</v>
      </c>
      <c r="P16" s="103"/>
      <c r="Q16" s="104"/>
      <c r="R16" s="103"/>
      <c r="S16" s="104"/>
      <c r="T16" s="103"/>
      <c r="U16" s="104"/>
      <c r="V16" s="103">
        <v>5641.0414402347251</v>
      </c>
      <c r="W16" s="104">
        <v>22.209853424523448</v>
      </c>
    </row>
    <row r="17" spans="1:23" s="44" customFormat="1" ht="37.5" customHeight="1" x14ac:dyDescent="0.15">
      <c r="A17" s="165"/>
      <c r="B17" s="54"/>
      <c r="C17" s="56" t="s">
        <v>63</v>
      </c>
      <c r="D17" s="73">
        <v>1089.4285714285716</v>
      </c>
      <c r="E17" s="126">
        <v>100</v>
      </c>
      <c r="F17" s="73">
        <v>4374.9310344827582</v>
      </c>
      <c r="G17" s="126">
        <v>100</v>
      </c>
      <c r="H17" s="73">
        <v>4269.2571428571437</v>
      </c>
      <c r="I17" s="126">
        <v>100</v>
      </c>
      <c r="J17" s="73">
        <v>11054.263565891468</v>
      </c>
      <c r="K17" s="126">
        <v>100</v>
      </c>
      <c r="L17" s="73">
        <v>3517.1707317073183</v>
      </c>
      <c r="M17" s="126">
        <v>100</v>
      </c>
      <c r="N17" s="73">
        <v>983.6458333333336</v>
      </c>
      <c r="O17" s="126">
        <v>100</v>
      </c>
      <c r="P17" s="73">
        <v>83.2173913043478</v>
      </c>
      <c r="Q17" s="126">
        <v>100</v>
      </c>
      <c r="R17" s="73">
        <v>10.909090909090908</v>
      </c>
      <c r="S17" s="126">
        <v>100</v>
      </c>
      <c r="T17" s="73">
        <v>15.999999999999998</v>
      </c>
      <c r="U17" s="126">
        <v>100</v>
      </c>
      <c r="V17" s="73">
        <v>25398.82336191403</v>
      </c>
      <c r="W17" s="126">
        <v>100</v>
      </c>
    </row>
    <row r="18" spans="1:23" s="44" customFormat="1" ht="37.5" customHeight="1" x14ac:dyDescent="0.15">
      <c r="A18" s="57"/>
      <c r="B18" s="140" t="s">
        <v>68</v>
      </c>
      <c r="C18" s="51" t="s">
        <v>59</v>
      </c>
      <c r="D18" s="99">
        <v>6.8888888888888893</v>
      </c>
      <c r="E18" s="100">
        <v>12.5</v>
      </c>
      <c r="F18" s="99">
        <v>321.66666666666669</v>
      </c>
      <c r="G18" s="100">
        <v>43.478260869565226</v>
      </c>
      <c r="H18" s="99">
        <v>66.25</v>
      </c>
      <c r="I18" s="100">
        <v>13.636363636363635</v>
      </c>
      <c r="J18" s="99">
        <v>385.73584905660368</v>
      </c>
      <c r="K18" s="100">
        <v>35.849056603773576</v>
      </c>
      <c r="L18" s="99">
        <v>100.52777777777776</v>
      </c>
      <c r="M18" s="100">
        <v>31.428571428571423</v>
      </c>
      <c r="N18" s="99">
        <v>24.37037037037037</v>
      </c>
      <c r="O18" s="100">
        <v>26.923076923076923</v>
      </c>
      <c r="P18" s="99">
        <v>5</v>
      </c>
      <c r="Q18" s="100">
        <v>33.333333333333336</v>
      </c>
      <c r="R18" s="99">
        <v>2.6666666666666665</v>
      </c>
      <c r="S18" s="100">
        <v>66.666666666666657</v>
      </c>
      <c r="T18" s="99"/>
      <c r="U18" s="100"/>
      <c r="V18" s="99">
        <v>913.10621942697401</v>
      </c>
      <c r="W18" s="100">
        <v>32.772958806970038</v>
      </c>
    </row>
    <row r="19" spans="1:23" s="44" customFormat="1" ht="37.5" customHeight="1" x14ac:dyDescent="0.15">
      <c r="A19" s="57"/>
      <c r="B19" s="139"/>
      <c r="C19" s="52" t="s">
        <v>60</v>
      </c>
      <c r="D19" s="101"/>
      <c r="E19" s="102"/>
      <c r="F19" s="101">
        <v>64.333333333333329</v>
      </c>
      <c r="G19" s="102">
        <v>8.695652173913043</v>
      </c>
      <c r="H19" s="101">
        <v>110.41666666666666</v>
      </c>
      <c r="I19" s="102">
        <v>22.727272727272723</v>
      </c>
      <c r="J19" s="101">
        <v>203.01886792452828</v>
      </c>
      <c r="K19" s="102">
        <v>18.867924528301884</v>
      </c>
      <c r="L19" s="101">
        <v>114.23611111111109</v>
      </c>
      <c r="M19" s="102">
        <v>35.714285714285708</v>
      </c>
      <c r="N19" s="101">
        <v>34.814814814814817</v>
      </c>
      <c r="O19" s="102">
        <v>38.46153846153846</v>
      </c>
      <c r="P19" s="101">
        <v>5</v>
      </c>
      <c r="Q19" s="102">
        <v>33.333333333333336</v>
      </c>
      <c r="R19" s="101">
        <v>1.3333333333333333</v>
      </c>
      <c r="S19" s="102">
        <v>33.333333333333329</v>
      </c>
      <c r="T19" s="101"/>
      <c r="U19" s="102"/>
      <c r="V19" s="101">
        <v>533.15312718378755</v>
      </c>
      <c r="W19" s="102">
        <v>19.135786289974927</v>
      </c>
    </row>
    <row r="20" spans="1:23" s="44" customFormat="1" ht="37.5" customHeight="1" x14ac:dyDescent="0.15">
      <c r="A20" s="57"/>
      <c r="B20" s="139"/>
      <c r="C20" s="52" t="s">
        <v>66</v>
      </c>
      <c r="D20" s="101">
        <v>13.777777777777779</v>
      </c>
      <c r="E20" s="102">
        <v>25</v>
      </c>
      <c r="F20" s="101">
        <v>128.66666666666666</v>
      </c>
      <c r="G20" s="102">
        <v>17.391304347826086</v>
      </c>
      <c r="H20" s="101">
        <v>110.41666666666666</v>
      </c>
      <c r="I20" s="102">
        <v>22.727272727272723</v>
      </c>
      <c r="J20" s="101">
        <v>284.22641509433959</v>
      </c>
      <c r="K20" s="102">
        <v>26.415094339622637</v>
      </c>
      <c r="L20" s="101">
        <v>82.249999999999986</v>
      </c>
      <c r="M20" s="102">
        <v>25.714285714285712</v>
      </c>
      <c r="N20" s="101">
        <v>27.851851851851851</v>
      </c>
      <c r="O20" s="102">
        <v>30.76923076923077</v>
      </c>
      <c r="P20" s="101">
        <v>5</v>
      </c>
      <c r="Q20" s="102">
        <v>33.333333333333336</v>
      </c>
      <c r="R20" s="101"/>
      <c r="S20" s="102"/>
      <c r="T20" s="101"/>
      <c r="U20" s="102"/>
      <c r="V20" s="101">
        <v>652.18937805730252</v>
      </c>
      <c r="W20" s="102">
        <v>23.408202864754216</v>
      </c>
    </row>
    <row r="21" spans="1:23" s="44" customFormat="1" ht="37.5" customHeight="1" x14ac:dyDescent="0.15">
      <c r="A21" s="57"/>
      <c r="B21" s="139"/>
      <c r="C21" s="52" t="s">
        <v>67</v>
      </c>
      <c r="D21" s="101"/>
      <c r="E21" s="102"/>
      <c r="F21" s="101">
        <v>64.333333333333329</v>
      </c>
      <c r="G21" s="102">
        <v>8.695652173913043</v>
      </c>
      <c r="H21" s="101">
        <v>44.166666666666664</v>
      </c>
      <c r="I21" s="102">
        <v>9.0909090909090899</v>
      </c>
      <c r="J21" s="101">
        <v>101.50943396226415</v>
      </c>
      <c r="K21" s="102">
        <v>9.433962264150944</v>
      </c>
      <c r="L21" s="101">
        <v>4.5694444444444446</v>
      </c>
      <c r="M21" s="102">
        <v>1.4285714285714288</v>
      </c>
      <c r="N21" s="101">
        <v>3.4814814814814814</v>
      </c>
      <c r="O21" s="102">
        <v>3.8461538461538463</v>
      </c>
      <c r="P21" s="101"/>
      <c r="Q21" s="102"/>
      <c r="R21" s="101"/>
      <c r="S21" s="102"/>
      <c r="T21" s="101"/>
      <c r="U21" s="102"/>
      <c r="V21" s="101">
        <v>218.06035988819011</v>
      </c>
      <c r="W21" s="102">
        <v>7.8265628247867376</v>
      </c>
    </row>
    <row r="22" spans="1:23" s="44" customFormat="1" ht="37.5" customHeight="1" x14ac:dyDescent="0.15">
      <c r="A22" s="57"/>
      <c r="B22" s="139"/>
      <c r="C22" s="53" t="s">
        <v>19</v>
      </c>
      <c r="D22" s="103">
        <v>34.444444444444443</v>
      </c>
      <c r="E22" s="104">
        <v>62.499999999999993</v>
      </c>
      <c r="F22" s="103">
        <v>160.83333333333331</v>
      </c>
      <c r="G22" s="104">
        <v>21.739130434782609</v>
      </c>
      <c r="H22" s="103">
        <v>154.58333333333334</v>
      </c>
      <c r="I22" s="104">
        <v>31.818181818181817</v>
      </c>
      <c r="J22" s="103">
        <v>101.50943396226415</v>
      </c>
      <c r="K22" s="104">
        <v>9.433962264150944</v>
      </c>
      <c r="L22" s="103">
        <v>18.277777777777779</v>
      </c>
      <c r="M22" s="104">
        <v>5.7142857142857153</v>
      </c>
      <c r="N22" s="103"/>
      <c r="O22" s="104"/>
      <c r="P22" s="103"/>
      <c r="Q22" s="104"/>
      <c r="R22" s="103"/>
      <c r="S22" s="104"/>
      <c r="T22" s="103"/>
      <c r="U22" s="104"/>
      <c r="V22" s="103">
        <v>469.64832285115301</v>
      </c>
      <c r="W22" s="104">
        <v>16.856489213514074</v>
      </c>
    </row>
    <row r="23" spans="1:23" s="44" customFormat="1" ht="37.5" customHeight="1" x14ac:dyDescent="0.15">
      <c r="A23" s="58"/>
      <c r="B23" s="54"/>
      <c r="C23" s="56" t="s">
        <v>63</v>
      </c>
      <c r="D23" s="73">
        <v>55.111111111111114</v>
      </c>
      <c r="E23" s="126">
        <v>100</v>
      </c>
      <c r="F23" s="73">
        <v>739.83333333333326</v>
      </c>
      <c r="G23" s="126">
        <v>100</v>
      </c>
      <c r="H23" s="73">
        <v>485.83333333333337</v>
      </c>
      <c r="I23" s="126">
        <v>100</v>
      </c>
      <c r="J23" s="73">
        <v>1076</v>
      </c>
      <c r="K23" s="126">
        <v>100</v>
      </c>
      <c r="L23" s="73">
        <v>319.86111111111109</v>
      </c>
      <c r="M23" s="126">
        <v>100</v>
      </c>
      <c r="N23" s="73">
        <v>90.518518518518519</v>
      </c>
      <c r="O23" s="126">
        <v>100</v>
      </c>
      <c r="P23" s="73">
        <v>15</v>
      </c>
      <c r="Q23" s="126">
        <v>100</v>
      </c>
      <c r="R23" s="73">
        <v>4</v>
      </c>
      <c r="S23" s="126">
        <v>100</v>
      </c>
      <c r="T23" s="73"/>
      <c r="U23" s="126"/>
      <c r="V23" s="73">
        <v>2786.1574074074074</v>
      </c>
      <c r="W23" s="126">
        <v>100</v>
      </c>
    </row>
    <row r="24" spans="1:23" s="44" customFormat="1" ht="37.5" customHeight="1" x14ac:dyDescent="0.15">
      <c r="A24" s="57"/>
      <c r="B24" s="140" t="s">
        <v>69</v>
      </c>
      <c r="C24" s="51" t="s">
        <v>59</v>
      </c>
      <c r="D24" s="99"/>
      <c r="E24" s="100"/>
      <c r="F24" s="99"/>
      <c r="G24" s="100"/>
      <c r="H24" s="99"/>
      <c r="I24" s="100"/>
      <c r="J24" s="99"/>
      <c r="K24" s="100"/>
      <c r="L24" s="99"/>
      <c r="M24" s="100"/>
      <c r="N24" s="99">
        <v>4.5</v>
      </c>
      <c r="O24" s="100">
        <v>50</v>
      </c>
      <c r="P24" s="99"/>
      <c r="Q24" s="100"/>
      <c r="R24" s="99"/>
      <c r="S24" s="100"/>
      <c r="T24" s="99"/>
      <c r="U24" s="100"/>
      <c r="V24" s="99">
        <v>4.5</v>
      </c>
      <c r="W24" s="100">
        <v>4.1284403669724767</v>
      </c>
    </row>
    <row r="25" spans="1:23" s="44" customFormat="1" ht="37.5" customHeight="1" x14ac:dyDescent="0.15">
      <c r="A25" s="57"/>
      <c r="B25" s="139"/>
      <c r="C25" s="52" t="s">
        <v>60</v>
      </c>
      <c r="D25" s="101"/>
      <c r="E25" s="102"/>
      <c r="F25" s="101"/>
      <c r="G25" s="102"/>
      <c r="H25" s="101"/>
      <c r="I25" s="102"/>
      <c r="J25" s="101"/>
      <c r="K25" s="102"/>
      <c r="L25" s="101">
        <v>23</v>
      </c>
      <c r="M25" s="102">
        <v>100</v>
      </c>
      <c r="N25" s="101">
        <v>4.5</v>
      </c>
      <c r="O25" s="102">
        <v>50</v>
      </c>
      <c r="P25" s="101"/>
      <c r="Q25" s="102"/>
      <c r="R25" s="101"/>
      <c r="S25" s="102"/>
      <c r="T25" s="101"/>
      <c r="U25" s="102"/>
      <c r="V25" s="101">
        <v>27.5</v>
      </c>
      <c r="W25" s="102">
        <v>25.229357798165136</v>
      </c>
    </row>
    <row r="26" spans="1:23" s="44" customFormat="1" ht="37.5" customHeight="1" x14ac:dyDescent="0.15">
      <c r="A26" s="57"/>
      <c r="B26" s="139"/>
      <c r="C26" s="52" t="s">
        <v>66</v>
      </c>
      <c r="D26" s="101"/>
      <c r="E26" s="102"/>
      <c r="F26" s="101"/>
      <c r="G26" s="102"/>
      <c r="H26" s="101"/>
      <c r="I26" s="102"/>
      <c r="J26" s="101"/>
      <c r="K26" s="102"/>
      <c r="L26" s="101"/>
      <c r="M26" s="102"/>
      <c r="N26" s="101"/>
      <c r="O26" s="102"/>
      <c r="P26" s="101"/>
      <c r="Q26" s="102"/>
      <c r="R26" s="101"/>
      <c r="S26" s="102"/>
      <c r="T26" s="101"/>
      <c r="U26" s="102"/>
      <c r="V26" s="101"/>
      <c r="W26" s="102"/>
    </row>
    <row r="27" spans="1:23" s="44" customFormat="1" ht="37.5" customHeight="1" x14ac:dyDescent="0.15">
      <c r="A27" s="57"/>
      <c r="B27" s="139"/>
      <c r="C27" s="52" t="s">
        <v>67</v>
      </c>
      <c r="D27" s="101"/>
      <c r="E27" s="102"/>
      <c r="F27" s="101"/>
      <c r="G27" s="102"/>
      <c r="H27" s="101"/>
      <c r="I27" s="102"/>
      <c r="J27" s="101"/>
      <c r="K27" s="102"/>
      <c r="L27" s="101"/>
      <c r="M27" s="102"/>
      <c r="N27" s="101"/>
      <c r="O27" s="102"/>
      <c r="P27" s="101"/>
      <c r="Q27" s="102"/>
      <c r="R27" s="101"/>
      <c r="S27" s="102"/>
      <c r="T27" s="101"/>
      <c r="U27" s="102"/>
      <c r="V27" s="101"/>
      <c r="W27" s="102"/>
    </row>
    <row r="28" spans="1:23" s="44" customFormat="1" ht="37.5" customHeight="1" x14ac:dyDescent="0.15">
      <c r="A28" s="57"/>
      <c r="B28" s="139"/>
      <c r="C28" s="53" t="s">
        <v>19</v>
      </c>
      <c r="D28" s="103"/>
      <c r="E28" s="104"/>
      <c r="F28" s="103">
        <v>77</v>
      </c>
      <c r="G28" s="104">
        <v>100</v>
      </c>
      <c r="H28" s="103"/>
      <c r="I28" s="104"/>
      <c r="J28" s="103"/>
      <c r="K28" s="104"/>
      <c r="L28" s="103"/>
      <c r="M28" s="104"/>
      <c r="N28" s="103"/>
      <c r="O28" s="104"/>
      <c r="P28" s="103"/>
      <c r="Q28" s="104"/>
      <c r="R28" s="103"/>
      <c r="S28" s="104"/>
      <c r="T28" s="103"/>
      <c r="U28" s="104"/>
      <c r="V28" s="103">
        <v>77</v>
      </c>
      <c r="W28" s="104">
        <v>70.642201834862391</v>
      </c>
    </row>
    <row r="29" spans="1:23" s="44" customFormat="1" ht="37.5" customHeight="1" x14ac:dyDescent="0.15">
      <c r="A29" s="58"/>
      <c r="B29" s="54"/>
      <c r="C29" s="56" t="s">
        <v>63</v>
      </c>
      <c r="D29" s="73"/>
      <c r="E29" s="126"/>
      <c r="F29" s="73">
        <v>77</v>
      </c>
      <c r="G29" s="126">
        <v>100</v>
      </c>
      <c r="H29" s="73"/>
      <c r="I29" s="126"/>
      <c r="J29" s="73"/>
      <c r="K29" s="126"/>
      <c r="L29" s="73">
        <v>23</v>
      </c>
      <c r="M29" s="126">
        <v>100</v>
      </c>
      <c r="N29" s="73">
        <v>9</v>
      </c>
      <c r="O29" s="126">
        <v>100</v>
      </c>
      <c r="P29" s="73"/>
      <c r="Q29" s="126"/>
      <c r="R29" s="73"/>
      <c r="S29" s="126"/>
      <c r="T29" s="73"/>
      <c r="U29" s="126"/>
      <c r="V29" s="73">
        <v>109</v>
      </c>
      <c r="W29" s="126">
        <v>100</v>
      </c>
    </row>
    <row r="30" spans="1:23" s="44" customFormat="1" ht="37.5" customHeight="1" x14ac:dyDescent="0.15">
      <c r="A30" s="57"/>
      <c r="B30" s="140" t="s">
        <v>7</v>
      </c>
      <c r="C30" s="51" t="s">
        <v>59</v>
      </c>
      <c r="D30" s="99"/>
      <c r="E30" s="100"/>
      <c r="F30" s="99">
        <v>48.75</v>
      </c>
      <c r="G30" s="100">
        <v>14.285714285714286</v>
      </c>
      <c r="H30" s="99">
        <v>168</v>
      </c>
      <c r="I30" s="100">
        <v>42.857142857142854</v>
      </c>
      <c r="J30" s="99">
        <v>171.35483870967738</v>
      </c>
      <c r="K30" s="100">
        <v>25.806451612903224</v>
      </c>
      <c r="L30" s="99">
        <v>40.625</v>
      </c>
      <c r="M30" s="100">
        <v>23.636363636363637</v>
      </c>
      <c r="N30" s="99">
        <v>13.875</v>
      </c>
      <c r="O30" s="100">
        <v>37.5</v>
      </c>
      <c r="P30" s="99"/>
      <c r="Q30" s="100"/>
      <c r="R30" s="99"/>
      <c r="S30" s="100"/>
      <c r="T30" s="99"/>
      <c r="U30" s="100"/>
      <c r="V30" s="99">
        <v>442.60483870967738</v>
      </c>
      <c r="W30" s="100">
        <v>26.887680990792155</v>
      </c>
    </row>
    <row r="31" spans="1:23" s="44" customFormat="1" ht="37.5" customHeight="1" x14ac:dyDescent="0.15">
      <c r="A31" s="57"/>
      <c r="B31" s="139"/>
      <c r="C31" s="52" t="s">
        <v>60</v>
      </c>
      <c r="D31" s="101"/>
      <c r="E31" s="102"/>
      <c r="F31" s="101"/>
      <c r="G31" s="102"/>
      <c r="H31" s="101"/>
      <c r="I31" s="102"/>
      <c r="J31" s="101">
        <v>128.51612903225805</v>
      </c>
      <c r="K31" s="102">
        <v>19.35483870967742</v>
      </c>
      <c r="L31" s="101">
        <v>50</v>
      </c>
      <c r="M31" s="102">
        <v>29.09090909090909</v>
      </c>
      <c r="N31" s="101">
        <v>13.875</v>
      </c>
      <c r="O31" s="102">
        <v>37.5</v>
      </c>
      <c r="P31" s="101">
        <v>2</v>
      </c>
      <c r="Q31" s="102">
        <v>100</v>
      </c>
      <c r="R31" s="101"/>
      <c r="S31" s="102"/>
      <c r="T31" s="101"/>
      <c r="U31" s="102"/>
      <c r="V31" s="101">
        <v>194.39112903225805</v>
      </c>
      <c r="W31" s="102">
        <v>11.809013837482453</v>
      </c>
    </row>
    <row r="32" spans="1:23" s="44" customFormat="1" ht="37.5" customHeight="1" x14ac:dyDescent="0.15">
      <c r="A32" s="57"/>
      <c r="B32" s="139"/>
      <c r="C32" s="52" t="s">
        <v>66</v>
      </c>
      <c r="D32" s="101"/>
      <c r="E32" s="102"/>
      <c r="F32" s="101">
        <v>146.25</v>
      </c>
      <c r="G32" s="102">
        <v>42.857142857142854</v>
      </c>
      <c r="H32" s="101"/>
      <c r="I32" s="102"/>
      <c r="J32" s="101">
        <v>192.77419354838705</v>
      </c>
      <c r="K32" s="102">
        <v>29.032258064516128</v>
      </c>
      <c r="L32" s="101">
        <v>50</v>
      </c>
      <c r="M32" s="102">
        <v>29.09090909090909</v>
      </c>
      <c r="N32" s="101">
        <v>6.9375</v>
      </c>
      <c r="O32" s="102">
        <v>18.75</v>
      </c>
      <c r="P32" s="101"/>
      <c r="Q32" s="102"/>
      <c r="R32" s="101"/>
      <c r="S32" s="102"/>
      <c r="T32" s="101"/>
      <c r="U32" s="102"/>
      <c r="V32" s="101">
        <v>395.96169354838707</v>
      </c>
      <c r="W32" s="102">
        <v>24.054169248895867</v>
      </c>
    </row>
    <row r="33" spans="1:23" s="44" customFormat="1" ht="37.5" customHeight="1" x14ac:dyDescent="0.15">
      <c r="A33" s="57"/>
      <c r="B33" s="139"/>
      <c r="C33" s="52" t="s">
        <v>67</v>
      </c>
      <c r="D33" s="101"/>
      <c r="E33" s="102"/>
      <c r="F33" s="101">
        <v>48.75</v>
      </c>
      <c r="G33" s="102">
        <v>14.285714285714286</v>
      </c>
      <c r="H33" s="101">
        <v>112</v>
      </c>
      <c r="I33" s="102">
        <v>28.571428571428573</v>
      </c>
      <c r="J33" s="101">
        <v>107.09677419354838</v>
      </c>
      <c r="K33" s="102">
        <v>16.12903225806452</v>
      </c>
      <c r="L33" s="101">
        <v>18.75</v>
      </c>
      <c r="M33" s="102">
        <v>10.909090909090908</v>
      </c>
      <c r="N33" s="101">
        <v>2.3125</v>
      </c>
      <c r="O33" s="102">
        <v>6.25</v>
      </c>
      <c r="P33" s="101"/>
      <c r="Q33" s="102"/>
      <c r="R33" s="101"/>
      <c r="S33" s="102"/>
      <c r="T33" s="101"/>
      <c r="U33" s="102"/>
      <c r="V33" s="101">
        <v>288.90927419354841</v>
      </c>
      <c r="W33" s="102">
        <v>17.550870935897844</v>
      </c>
    </row>
    <row r="34" spans="1:23" s="44" customFormat="1" ht="37.5" customHeight="1" x14ac:dyDescent="0.15">
      <c r="A34" s="57"/>
      <c r="B34" s="139"/>
      <c r="C34" s="53" t="s">
        <v>19</v>
      </c>
      <c r="D34" s="103">
        <v>38</v>
      </c>
      <c r="E34" s="104">
        <v>100</v>
      </c>
      <c r="F34" s="103">
        <v>97.5</v>
      </c>
      <c r="G34" s="104">
        <v>28.571428571428573</v>
      </c>
      <c r="H34" s="103">
        <v>112</v>
      </c>
      <c r="I34" s="104">
        <v>28.571428571428573</v>
      </c>
      <c r="J34" s="103">
        <v>64.258064516129025</v>
      </c>
      <c r="K34" s="104">
        <v>9.67741935483871</v>
      </c>
      <c r="L34" s="103">
        <v>12.5</v>
      </c>
      <c r="M34" s="104">
        <v>7.2727272727272725</v>
      </c>
      <c r="N34" s="103"/>
      <c r="O34" s="104"/>
      <c r="P34" s="103"/>
      <c r="Q34" s="104"/>
      <c r="R34" s="103"/>
      <c r="S34" s="104"/>
      <c r="T34" s="103"/>
      <c r="U34" s="104"/>
      <c r="V34" s="103">
        <v>324.25806451612902</v>
      </c>
      <c r="W34" s="104">
        <v>19.698264986931676</v>
      </c>
    </row>
    <row r="35" spans="1:23" s="44" customFormat="1" ht="37.5" customHeight="1" x14ac:dyDescent="0.15">
      <c r="A35" s="59"/>
      <c r="B35" s="54"/>
      <c r="C35" s="56" t="s">
        <v>63</v>
      </c>
      <c r="D35" s="73">
        <v>38</v>
      </c>
      <c r="E35" s="126">
        <v>100</v>
      </c>
      <c r="F35" s="73">
        <v>341.25</v>
      </c>
      <c r="G35" s="126">
        <v>100</v>
      </c>
      <c r="H35" s="73">
        <v>392</v>
      </c>
      <c r="I35" s="126">
        <v>100</v>
      </c>
      <c r="J35" s="73">
        <v>663.99999999999989</v>
      </c>
      <c r="K35" s="126">
        <v>100</v>
      </c>
      <c r="L35" s="73">
        <v>171.875</v>
      </c>
      <c r="M35" s="126">
        <v>100</v>
      </c>
      <c r="N35" s="73">
        <v>37</v>
      </c>
      <c r="O35" s="126">
        <v>100</v>
      </c>
      <c r="P35" s="73">
        <v>2</v>
      </c>
      <c r="Q35" s="126">
        <v>100</v>
      </c>
      <c r="R35" s="73"/>
      <c r="S35" s="126"/>
      <c r="T35" s="73"/>
      <c r="U35" s="126"/>
      <c r="V35" s="73">
        <v>1646.125</v>
      </c>
      <c r="W35" s="126">
        <v>100</v>
      </c>
    </row>
    <row r="36" spans="1:23" s="44" customFormat="1" ht="37.5" customHeight="1" x14ac:dyDescent="0.15">
      <c r="A36" s="164" t="s">
        <v>64</v>
      </c>
      <c r="B36" s="140" t="s">
        <v>70</v>
      </c>
      <c r="C36" s="51" t="s">
        <v>59</v>
      </c>
      <c r="D36" s="99">
        <v>69</v>
      </c>
      <c r="E36" s="100">
        <v>33.333333333333336</v>
      </c>
      <c r="F36" s="99">
        <v>52</v>
      </c>
      <c r="G36" s="100">
        <v>18.181818181818183</v>
      </c>
      <c r="H36" s="99">
        <v>105.71428571428571</v>
      </c>
      <c r="I36" s="100">
        <v>28.571428571428569</v>
      </c>
      <c r="J36" s="99">
        <v>182.27027027027029</v>
      </c>
      <c r="K36" s="100">
        <v>34.285714285714285</v>
      </c>
      <c r="L36" s="99">
        <v>37.200000000000003</v>
      </c>
      <c r="M36" s="100">
        <v>30</v>
      </c>
      <c r="N36" s="99">
        <v>12</v>
      </c>
      <c r="O36" s="100">
        <v>33.333333333333336</v>
      </c>
      <c r="P36" s="99"/>
      <c r="Q36" s="100"/>
      <c r="R36" s="99"/>
      <c r="S36" s="100"/>
      <c r="T36" s="99"/>
      <c r="U36" s="100"/>
      <c r="V36" s="99">
        <v>458.18455598455597</v>
      </c>
      <c r="W36" s="100">
        <v>29.472416285232473</v>
      </c>
    </row>
    <row r="37" spans="1:23" s="44" customFormat="1" ht="37.5" customHeight="1" x14ac:dyDescent="0.15">
      <c r="A37" s="165"/>
      <c r="B37" s="139"/>
      <c r="C37" s="52" t="s">
        <v>60</v>
      </c>
      <c r="D37" s="101"/>
      <c r="E37" s="102"/>
      <c r="F37" s="101">
        <v>26</v>
      </c>
      <c r="G37" s="102">
        <v>9.0909090909090917</v>
      </c>
      <c r="H37" s="101"/>
      <c r="I37" s="102"/>
      <c r="J37" s="101">
        <v>91.135135135135144</v>
      </c>
      <c r="K37" s="102">
        <v>17.142857142857142</v>
      </c>
      <c r="L37" s="101">
        <v>20.666666666666668</v>
      </c>
      <c r="M37" s="102">
        <v>16.666666666666664</v>
      </c>
      <c r="N37" s="101">
        <v>16</v>
      </c>
      <c r="O37" s="102">
        <v>44.444444444444443</v>
      </c>
      <c r="P37" s="101"/>
      <c r="Q37" s="102"/>
      <c r="R37" s="101"/>
      <c r="S37" s="102"/>
      <c r="T37" s="101"/>
      <c r="U37" s="102"/>
      <c r="V37" s="101">
        <v>153.80180180180182</v>
      </c>
      <c r="W37" s="102">
        <v>9.8931984260820691</v>
      </c>
    </row>
    <row r="38" spans="1:23" s="44" customFormat="1" ht="37.5" customHeight="1" x14ac:dyDescent="0.15">
      <c r="A38" s="165"/>
      <c r="B38" s="139"/>
      <c r="C38" s="52" t="s">
        <v>66</v>
      </c>
      <c r="D38" s="101"/>
      <c r="E38" s="102"/>
      <c r="F38" s="101">
        <v>104</v>
      </c>
      <c r="G38" s="102">
        <v>36.363636363636367</v>
      </c>
      <c r="H38" s="101">
        <v>132.14285714285714</v>
      </c>
      <c r="I38" s="102">
        <v>35.714285714285715</v>
      </c>
      <c r="J38" s="101">
        <v>106.32432432432434</v>
      </c>
      <c r="K38" s="102">
        <v>20</v>
      </c>
      <c r="L38" s="101">
        <v>37.200000000000003</v>
      </c>
      <c r="M38" s="102">
        <v>30</v>
      </c>
      <c r="N38" s="101">
        <v>8</v>
      </c>
      <c r="O38" s="102">
        <v>22.222222222222221</v>
      </c>
      <c r="P38" s="101"/>
      <c r="Q38" s="102"/>
      <c r="R38" s="101"/>
      <c r="S38" s="102"/>
      <c r="T38" s="101"/>
      <c r="U38" s="102"/>
      <c r="V38" s="101">
        <v>387.66718146718148</v>
      </c>
      <c r="W38" s="102">
        <v>24.936433153606011</v>
      </c>
    </row>
    <row r="39" spans="1:23" s="44" customFormat="1" ht="37.5" customHeight="1" x14ac:dyDescent="0.15">
      <c r="A39" s="165"/>
      <c r="B39" s="139"/>
      <c r="C39" s="52" t="s">
        <v>67</v>
      </c>
      <c r="D39" s="101"/>
      <c r="E39" s="102"/>
      <c r="F39" s="101">
        <v>52</v>
      </c>
      <c r="G39" s="102">
        <v>18.181818181818183</v>
      </c>
      <c r="H39" s="101"/>
      <c r="I39" s="102"/>
      <c r="J39" s="101">
        <v>60.756756756756758</v>
      </c>
      <c r="K39" s="102">
        <v>11.428571428571427</v>
      </c>
      <c r="L39" s="101">
        <v>12.400000000000002</v>
      </c>
      <c r="M39" s="102">
        <v>10</v>
      </c>
      <c r="N39" s="101"/>
      <c r="O39" s="102"/>
      <c r="P39" s="101"/>
      <c r="Q39" s="102"/>
      <c r="R39" s="101"/>
      <c r="S39" s="102"/>
      <c r="T39" s="101"/>
      <c r="U39" s="102"/>
      <c r="V39" s="101">
        <v>125.15675675675676</v>
      </c>
      <c r="W39" s="102">
        <v>8.0506249891344037</v>
      </c>
    </row>
    <row r="40" spans="1:23" s="44" customFormat="1" ht="37.5" customHeight="1" x14ac:dyDescent="0.15">
      <c r="A40" s="165"/>
      <c r="B40" s="139"/>
      <c r="C40" s="53" t="s">
        <v>19</v>
      </c>
      <c r="D40" s="103">
        <v>138</v>
      </c>
      <c r="E40" s="104">
        <v>66.666666666666671</v>
      </c>
      <c r="F40" s="103">
        <v>52</v>
      </c>
      <c r="G40" s="104">
        <v>18.181818181818183</v>
      </c>
      <c r="H40" s="103">
        <v>132.14285714285714</v>
      </c>
      <c r="I40" s="104">
        <v>35.714285714285715</v>
      </c>
      <c r="J40" s="103">
        <v>91.135135135135144</v>
      </c>
      <c r="K40" s="104">
        <v>17.142857142857142</v>
      </c>
      <c r="L40" s="103">
        <v>16.533333333333335</v>
      </c>
      <c r="M40" s="104">
        <v>13.333333333333334</v>
      </c>
      <c r="N40" s="103"/>
      <c r="O40" s="104"/>
      <c r="P40" s="103"/>
      <c r="Q40" s="104"/>
      <c r="R40" s="103"/>
      <c r="S40" s="104"/>
      <c r="T40" s="103"/>
      <c r="U40" s="104"/>
      <c r="V40" s="103">
        <v>429.81132561132563</v>
      </c>
      <c r="W40" s="104">
        <v>27.647327145945042</v>
      </c>
    </row>
    <row r="41" spans="1:23" s="44" customFormat="1" ht="37.5" customHeight="1" x14ac:dyDescent="0.15">
      <c r="A41" s="165"/>
      <c r="B41" s="54"/>
      <c r="C41" s="56" t="s">
        <v>63</v>
      </c>
      <c r="D41" s="73">
        <v>207</v>
      </c>
      <c r="E41" s="126">
        <v>100</v>
      </c>
      <c r="F41" s="73">
        <v>286</v>
      </c>
      <c r="G41" s="126">
        <v>100</v>
      </c>
      <c r="H41" s="73">
        <v>370</v>
      </c>
      <c r="I41" s="126">
        <v>100</v>
      </c>
      <c r="J41" s="73">
        <v>531.62162162162167</v>
      </c>
      <c r="K41" s="126">
        <v>100</v>
      </c>
      <c r="L41" s="73">
        <v>124.00000000000001</v>
      </c>
      <c r="M41" s="126">
        <v>100</v>
      </c>
      <c r="N41" s="73">
        <v>36</v>
      </c>
      <c r="O41" s="126">
        <v>100</v>
      </c>
      <c r="P41" s="73"/>
      <c r="Q41" s="126"/>
      <c r="R41" s="73"/>
      <c r="S41" s="126"/>
      <c r="T41" s="73"/>
      <c r="U41" s="126"/>
      <c r="V41" s="73">
        <v>1554.6216216216217</v>
      </c>
      <c r="W41" s="126">
        <v>100</v>
      </c>
    </row>
    <row r="42" spans="1:23" s="44" customFormat="1" ht="37.5" customHeight="1" x14ac:dyDescent="0.15">
      <c r="A42" s="60"/>
      <c r="B42" s="162" t="s">
        <v>5</v>
      </c>
      <c r="C42" s="51" t="s">
        <v>59</v>
      </c>
      <c r="D42" s="99">
        <v>257.46031746031747</v>
      </c>
      <c r="E42" s="100">
        <v>18.528460949726412</v>
      </c>
      <c r="F42" s="99">
        <v>1151.5718390804598</v>
      </c>
      <c r="G42" s="100">
        <v>19.789809171972387</v>
      </c>
      <c r="H42" s="99">
        <v>1763.0500000000004</v>
      </c>
      <c r="I42" s="100">
        <v>31.956155288890198</v>
      </c>
      <c r="J42" s="99">
        <v>3392.3842138505033</v>
      </c>
      <c r="K42" s="100">
        <v>25.457102219590702</v>
      </c>
      <c r="L42" s="99">
        <v>1187.3771680216807</v>
      </c>
      <c r="M42" s="100">
        <v>28.570832141570143</v>
      </c>
      <c r="N42" s="99">
        <v>406.78703703703712</v>
      </c>
      <c r="O42" s="100">
        <v>35.184187817716222</v>
      </c>
      <c r="P42" s="99">
        <v>35.260869565217384</v>
      </c>
      <c r="Q42" s="100">
        <v>35.184381778741866</v>
      </c>
      <c r="R42" s="99">
        <v>8.1212121212121211</v>
      </c>
      <c r="S42" s="100">
        <v>54.471544715447159</v>
      </c>
      <c r="T42" s="99">
        <v>10.666666666666666</v>
      </c>
      <c r="U42" s="100">
        <v>66.666666666666671</v>
      </c>
      <c r="V42" s="99">
        <v>8212.679323803095</v>
      </c>
      <c r="W42" s="100">
        <v>26.076362630034435</v>
      </c>
    </row>
    <row r="43" spans="1:23" s="44" customFormat="1" ht="37.5" customHeight="1" x14ac:dyDescent="0.15">
      <c r="A43" s="61"/>
      <c r="B43" s="163"/>
      <c r="C43" s="52" t="s">
        <v>60</v>
      </c>
      <c r="D43" s="101"/>
      <c r="E43" s="102"/>
      <c r="F43" s="101">
        <v>576.43678160919546</v>
      </c>
      <c r="G43" s="102">
        <v>9.9060896772718472</v>
      </c>
      <c r="H43" s="101">
        <v>498.53095238095239</v>
      </c>
      <c r="I43" s="102">
        <v>9.0361206605621138</v>
      </c>
      <c r="J43" s="101">
        <v>2368.2205196888194</v>
      </c>
      <c r="K43" s="102">
        <v>17.771581297338063</v>
      </c>
      <c r="L43" s="101">
        <v>1130.4393631436319</v>
      </c>
      <c r="M43" s="102">
        <v>27.200786877527722</v>
      </c>
      <c r="N43" s="101">
        <v>441.93981481481495</v>
      </c>
      <c r="O43" s="102">
        <v>38.224653277620163</v>
      </c>
      <c r="P43" s="101">
        <v>48.6086956521739</v>
      </c>
      <c r="Q43" s="102">
        <v>48.503253796095443</v>
      </c>
      <c r="R43" s="101">
        <v>6.7878787878787872</v>
      </c>
      <c r="S43" s="102">
        <v>45.528455284552841</v>
      </c>
      <c r="T43" s="101">
        <v>2.6666666666666665</v>
      </c>
      <c r="U43" s="102">
        <v>16.666666666666668</v>
      </c>
      <c r="V43" s="101">
        <v>5073.6306727441342</v>
      </c>
      <c r="W43" s="102">
        <v>16.109460513073557</v>
      </c>
    </row>
    <row r="44" spans="1:23" s="44" customFormat="1" ht="37.5" customHeight="1" x14ac:dyDescent="0.15">
      <c r="A44" s="61"/>
      <c r="B44" s="163"/>
      <c r="C44" s="52" t="s">
        <v>66</v>
      </c>
      <c r="D44" s="101">
        <v>104.56349206349208</v>
      </c>
      <c r="E44" s="102">
        <v>7.5250454072948676</v>
      </c>
      <c r="F44" s="101">
        <v>1351.1235632183909</v>
      </c>
      <c r="G44" s="102">
        <v>23.21911371608239</v>
      </c>
      <c r="H44" s="101">
        <v>1148.159523809524</v>
      </c>
      <c r="I44" s="102">
        <v>20.810960573594262</v>
      </c>
      <c r="J44" s="101">
        <v>3501.6505143623976</v>
      </c>
      <c r="K44" s="102">
        <v>26.277057509422267</v>
      </c>
      <c r="L44" s="101">
        <v>1091.9865853658541</v>
      </c>
      <c r="M44" s="102">
        <v>26.275530868860788</v>
      </c>
      <c r="N44" s="101">
        <v>229.16435185185182</v>
      </c>
      <c r="O44" s="102">
        <v>19.821087848349119</v>
      </c>
      <c r="P44" s="101">
        <v>16.347826086956523</v>
      </c>
      <c r="Q44" s="102">
        <v>16.312364425162695</v>
      </c>
      <c r="R44" s="101"/>
      <c r="S44" s="102"/>
      <c r="T44" s="101">
        <v>2.6666666666666665</v>
      </c>
      <c r="U44" s="102">
        <v>16.666666666666668</v>
      </c>
      <c r="V44" s="101">
        <v>7445.6625234251351</v>
      </c>
      <c r="W44" s="102">
        <v>23.640981015654972</v>
      </c>
    </row>
    <row r="45" spans="1:23" s="44" customFormat="1" ht="37.5" customHeight="1" x14ac:dyDescent="0.15">
      <c r="A45" s="61"/>
      <c r="B45" s="163"/>
      <c r="C45" s="52" t="s">
        <v>67</v>
      </c>
      <c r="D45" s="101">
        <v>272.35714285714289</v>
      </c>
      <c r="E45" s="102">
        <v>19.600530037353927</v>
      </c>
      <c r="F45" s="101">
        <v>651.18678160919546</v>
      </c>
      <c r="G45" s="102">
        <v>11.190671485720863</v>
      </c>
      <c r="H45" s="101">
        <v>803.02380952380952</v>
      </c>
      <c r="I45" s="102">
        <v>14.555204649793843</v>
      </c>
      <c r="J45" s="101">
        <v>1772.7428098738089</v>
      </c>
      <c r="K45" s="102">
        <v>13.303002276613812</v>
      </c>
      <c r="L45" s="101">
        <v>295.1828590785907</v>
      </c>
      <c r="M45" s="102">
        <v>7.1027304086153498</v>
      </c>
      <c r="N45" s="101">
        <v>26.502314814814813</v>
      </c>
      <c r="O45" s="102">
        <v>2.2922618892690743</v>
      </c>
      <c r="P45" s="101"/>
      <c r="Q45" s="102"/>
      <c r="R45" s="101"/>
      <c r="S45" s="102"/>
      <c r="T45" s="101"/>
      <c r="U45" s="102"/>
      <c r="V45" s="101">
        <v>3820.9957177573624</v>
      </c>
      <c r="W45" s="102">
        <v>12.132175872892827</v>
      </c>
    </row>
    <row r="46" spans="1:23" s="44" customFormat="1" ht="37.5" customHeight="1" x14ac:dyDescent="0.15">
      <c r="A46" s="61"/>
      <c r="B46" s="163"/>
      <c r="C46" s="53" t="s">
        <v>19</v>
      </c>
      <c r="D46" s="103">
        <v>755.15873015873024</v>
      </c>
      <c r="E46" s="104">
        <v>54.345963605624796</v>
      </c>
      <c r="F46" s="103">
        <v>2088.6954022988493</v>
      </c>
      <c r="G46" s="104">
        <v>35.89431594895251</v>
      </c>
      <c r="H46" s="103">
        <v>1304.3261904761905</v>
      </c>
      <c r="I46" s="104">
        <v>23.641558827159585</v>
      </c>
      <c r="J46" s="103">
        <v>2290.8871297375581</v>
      </c>
      <c r="K46" s="104">
        <v>17.191256697035143</v>
      </c>
      <c r="L46" s="103">
        <v>450.92086720867195</v>
      </c>
      <c r="M46" s="104">
        <v>10.850119703426005</v>
      </c>
      <c r="N46" s="103">
        <v>51.770833333333329</v>
      </c>
      <c r="O46" s="104">
        <v>4.4778091670454048</v>
      </c>
      <c r="P46" s="103"/>
      <c r="Q46" s="104"/>
      <c r="R46" s="103"/>
      <c r="S46" s="104"/>
      <c r="T46" s="103"/>
      <c r="U46" s="104"/>
      <c r="V46" s="103">
        <v>6941.7591532133329</v>
      </c>
      <c r="W46" s="104">
        <v>22.041019968344209</v>
      </c>
    </row>
    <row r="47" spans="1:23" s="44" customFormat="1" ht="37.5" customHeight="1" x14ac:dyDescent="0.15">
      <c r="A47" s="62"/>
      <c r="B47" s="63"/>
      <c r="C47" s="56" t="s">
        <v>63</v>
      </c>
      <c r="D47" s="73">
        <v>1389.5396825396826</v>
      </c>
      <c r="E47" s="126">
        <v>100</v>
      </c>
      <c r="F47" s="73">
        <v>5819.0143678160912</v>
      </c>
      <c r="G47" s="126">
        <v>100</v>
      </c>
      <c r="H47" s="73">
        <v>5517.0904761904767</v>
      </c>
      <c r="I47" s="126">
        <v>100</v>
      </c>
      <c r="J47" s="73">
        <v>13325.885187513089</v>
      </c>
      <c r="K47" s="126">
        <v>100</v>
      </c>
      <c r="L47" s="73">
        <v>4155.9068428184291</v>
      </c>
      <c r="M47" s="126">
        <v>100</v>
      </c>
      <c r="N47" s="73">
        <v>1156.1643518518522</v>
      </c>
      <c r="O47" s="126">
        <v>100</v>
      </c>
      <c r="P47" s="73">
        <v>100.2173913043478</v>
      </c>
      <c r="Q47" s="126">
        <v>100</v>
      </c>
      <c r="R47" s="73">
        <v>14.909090909090908</v>
      </c>
      <c r="S47" s="126">
        <v>100</v>
      </c>
      <c r="T47" s="73">
        <v>15.999999999999998</v>
      </c>
      <c r="U47" s="126">
        <v>100</v>
      </c>
      <c r="V47" s="73">
        <v>31494.727390943059</v>
      </c>
      <c r="W47" s="126">
        <v>100</v>
      </c>
    </row>
    <row r="48" spans="1:23" s="44" customFormat="1" ht="37.5" customHeight="1" x14ac:dyDescent="0.15">
      <c r="A48" s="164" t="s">
        <v>71</v>
      </c>
      <c r="B48" s="140" t="s">
        <v>72</v>
      </c>
      <c r="C48" s="51" t="s">
        <v>59</v>
      </c>
      <c r="D48" s="99">
        <v>1390</v>
      </c>
      <c r="E48" s="100">
        <v>35.714285714285715</v>
      </c>
      <c r="F48" s="99">
        <v>2052.7586206896553</v>
      </c>
      <c r="G48" s="100">
        <v>34.482758620689651</v>
      </c>
      <c r="H48" s="99">
        <v>1779.8421052631579</v>
      </c>
      <c r="I48" s="100">
        <v>38.888888888888893</v>
      </c>
      <c r="J48" s="99">
        <v>5035</v>
      </c>
      <c r="K48" s="100">
        <v>48.623853211009177</v>
      </c>
      <c r="L48" s="99">
        <v>925.94444444444468</v>
      </c>
      <c r="M48" s="100">
        <v>38.888888888888893</v>
      </c>
      <c r="N48" s="99">
        <v>383.64179104477597</v>
      </c>
      <c r="O48" s="100">
        <v>43.076923076923066</v>
      </c>
      <c r="P48" s="99">
        <v>76.800000000000011</v>
      </c>
      <c r="Q48" s="100">
        <v>41.666666666666671</v>
      </c>
      <c r="R48" s="99">
        <v>7.1428571428571432</v>
      </c>
      <c r="S48" s="100">
        <v>23.80952380952381</v>
      </c>
      <c r="T48" s="99">
        <v>6.7272727272727275</v>
      </c>
      <c r="U48" s="100">
        <v>20</v>
      </c>
      <c r="V48" s="99">
        <v>11657.857091312162</v>
      </c>
      <c r="W48" s="100">
        <v>41.199242022183931</v>
      </c>
    </row>
    <row r="49" spans="1:23" s="44" customFormat="1" ht="37.5" customHeight="1" x14ac:dyDescent="0.15">
      <c r="A49" s="165"/>
      <c r="B49" s="139"/>
      <c r="C49" s="52" t="s">
        <v>60</v>
      </c>
      <c r="D49" s="101">
        <v>278</v>
      </c>
      <c r="E49" s="102">
        <v>7.1428571428571432</v>
      </c>
      <c r="F49" s="101">
        <v>821.10344827586209</v>
      </c>
      <c r="G49" s="102">
        <v>13.793103448275861</v>
      </c>
      <c r="H49" s="101">
        <v>762.78947368421052</v>
      </c>
      <c r="I49" s="102">
        <v>16.666666666666668</v>
      </c>
      <c r="J49" s="101">
        <v>2280</v>
      </c>
      <c r="K49" s="102">
        <v>22.01834862385321</v>
      </c>
      <c r="L49" s="101">
        <v>694.45833333333348</v>
      </c>
      <c r="M49" s="102">
        <v>29.166666666666668</v>
      </c>
      <c r="N49" s="101">
        <v>301.43283582089549</v>
      </c>
      <c r="O49" s="102">
        <v>33.846153846153847</v>
      </c>
      <c r="P49" s="101">
        <v>61.44</v>
      </c>
      <c r="Q49" s="102">
        <v>33.333333333333336</v>
      </c>
      <c r="R49" s="101">
        <v>14.285714285714286</v>
      </c>
      <c r="S49" s="102">
        <v>47.61904761904762</v>
      </c>
      <c r="T49" s="101">
        <v>10.090909090909092</v>
      </c>
      <c r="U49" s="102">
        <v>30</v>
      </c>
      <c r="V49" s="101">
        <v>5223.6007144909254</v>
      </c>
      <c r="W49" s="102">
        <v>18.460372980892455</v>
      </c>
    </row>
    <row r="50" spans="1:23" s="44" customFormat="1" ht="37.5" customHeight="1" x14ac:dyDescent="0.15">
      <c r="A50" s="165"/>
      <c r="B50" s="139"/>
      <c r="C50" s="52" t="s">
        <v>66</v>
      </c>
      <c r="D50" s="101">
        <v>278</v>
      </c>
      <c r="E50" s="102">
        <v>7.1428571428571432</v>
      </c>
      <c r="F50" s="101">
        <v>1231.6551724137933</v>
      </c>
      <c r="G50" s="102">
        <v>20.689655172413794</v>
      </c>
      <c r="H50" s="101">
        <v>1525.578947368421</v>
      </c>
      <c r="I50" s="102">
        <v>33.333333333333336</v>
      </c>
      <c r="J50" s="101">
        <v>1615</v>
      </c>
      <c r="K50" s="102">
        <v>15.596330275229358</v>
      </c>
      <c r="L50" s="101">
        <v>562.18055555555566</v>
      </c>
      <c r="M50" s="102">
        <v>23.611111111111111</v>
      </c>
      <c r="N50" s="101">
        <v>150.71641791044775</v>
      </c>
      <c r="O50" s="102">
        <v>16.923076923076923</v>
      </c>
      <c r="P50" s="101">
        <v>46.08</v>
      </c>
      <c r="Q50" s="102">
        <v>25</v>
      </c>
      <c r="R50" s="101">
        <v>7.1428571428571432</v>
      </c>
      <c r="S50" s="102">
        <v>23.80952380952381</v>
      </c>
      <c r="T50" s="101">
        <v>13.454545454545455</v>
      </c>
      <c r="U50" s="102">
        <v>40</v>
      </c>
      <c r="V50" s="101">
        <v>5429.8084958456193</v>
      </c>
      <c r="W50" s="102">
        <v>19.189117914403507</v>
      </c>
    </row>
    <row r="51" spans="1:23" s="44" customFormat="1" ht="37.5" customHeight="1" x14ac:dyDescent="0.15">
      <c r="A51" s="165"/>
      <c r="B51" s="139"/>
      <c r="C51" s="52" t="s">
        <v>67</v>
      </c>
      <c r="D51" s="101">
        <v>834</v>
      </c>
      <c r="E51" s="102">
        <v>21.428571428571427</v>
      </c>
      <c r="F51" s="101">
        <v>821.10344827586209</v>
      </c>
      <c r="G51" s="102">
        <v>13.793103448275861</v>
      </c>
      <c r="H51" s="101">
        <v>254.26315789473685</v>
      </c>
      <c r="I51" s="102">
        <v>5.5555555555555562</v>
      </c>
      <c r="J51" s="101">
        <v>665</v>
      </c>
      <c r="K51" s="102">
        <v>6.4220183486238529</v>
      </c>
      <c r="L51" s="101">
        <v>66.138888888888886</v>
      </c>
      <c r="M51" s="102">
        <v>2.7777777777777772</v>
      </c>
      <c r="N51" s="101">
        <v>54.805970149253731</v>
      </c>
      <c r="O51" s="102">
        <v>6.1538461538461551</v>
      </c>
      <c r="P51" s="101"/>
      <c r="Q51" s="102"/>
      <c r="R51" s="101">
        <v>1.4285714285714286</v>
      </c>
      <c r="S51" s="102">
        <v>4.7619047619047619</v>
      </c>
      <c r="T51" s="101">
        <v>3.3636363636363638</v>
      </c>
      <c r="U51" s="102">
        <v>10</v>
      </c>
      <c r="V51" s="101">
        <v>2700.1036730009496</v>
      </c>
      <c r="W51" s="102">
        <v>9.5422532492575733</v>
      </c>
    </row>
    <row r="52" spans="1:23" s="44" customFormat="1" ht="37.5" customHeight="1" x14ac:dyDescent="0.15">
      <c r="A52" s="165"/>
      <c r="B52" s="139"/>
      <c r="C52" s="53" t="s">
        <v>19</v>
      </c>
      <c r="D52" s="103">
        <v>1112</v>
      </c>
      <c r="E52" s="104">
        <v>28.571428571428573</v>
      </c>
      <c r="F52" s="103">
        <v>1026.3793103448277</v>
      </c>
      <c r="G52" s="104">
        <v>17.241379310344826</v>
      </c>
      <c r="H52" s="103">
        <v>254.26315789473685</v>
      </c>
      <c r="I52" s="104">
        <v>5.5555555555555562</v>
      </c>
      <c r="J52" s="103">
        <v>760</v>
      </c>
      <c r="K52" s="104">
        <v>7.3394495412844041</v>
      </c>
      <c r="L52" s="103">
        <v>132.27777777777777</v>
      </c>
      <c r="M52" s="104">
        <v>5.5555555555555545</v>
      </c>
      <c r="N52" s="103"/>
      <c r="O52" s="104"/>
      <c r="P52" s="103"/>
      <c r="Q52" s="104"/>
      <c r="R52" s="103"/>
      <c r="S52" s="104"/>
      <c r="T52" s="103"/>
      <c r="U52" s="104"/>
      <c r="V52" s="103">
        <v>3284.9202460173424</v>
      </c>
      <c r="W52" s="104">
        <v>11.609013833262523</v>
      </c>
    </row>
    <row r="53" spans="1:23" s="44" customFormat="1" ht="37.5" customHeight="1" x14ac:dyDescent="0.15">
      <c r="A53" s="165"/>
      <c r="B53" s="54"/>
      <c r="C53" s="56" t="s">
        <v>63</v>
      </c>
      <c r="D53" s="73">
        <v>3892</v>
      </c>
      <c r="E53" s="126">
        <v>100</v>
      </c>
      <c r="F53" s="73">
        <v>5953.0000000000009</v>
      </c>
      <c r="G53" s="126">
        <v>100</v>
      </c>
      <c r="H53" s="73">
        <v>4576.7368421052624</v>
      </c>
      <c r="I53" s="126">
        <v>100</v>
      </c>
      <c r="J53" s="73">
        <v>10355</v>
      </c>
      <c r="K53" s="126">
        <v>100</v>
      </c>
      <c r="L53" s="73">
        <v>2381.0000000000005</v>
      </c>
      <c r="M53" s="126">
        <v>100</v>
      </c>
      <c r="N53" s="73">
        <v>890.59701492537295</v>
      </c>
      <c r="O53" s="126">
        <v>100</v>
      </c>
      <c r="P53" s="73">
        <v>184.32</v>
      </c>
      <c r="Q53" s="126">
        <v>100</v>
      </c>
      <c r="R53" s="73">
        <v>30</v>
      </c>
      <c r="S53" s="126">
        <v>100</v>
      </c>
      <c r="T53" s="73">
        <v>33.63636363636364</v>
      </c>
      <c r="U53" s="126">
        <v>100</v>
      </c>
      <c r="V53" s="73">
        <v>28296.290220667001</v>
      </c>
      <c r="W53" s="126">
        <v>100</v>
      </c>
    </row>
    <row r="54" spans="1:23" s="44" customFormat="1" ht="37.5" customHeight="1" x14ac:dyDescent="0.15">
      <c r="A54" s="57"/>
      <c r="B54" s="140" t="s">
        <v>73</v>
      </c>
      <c r="C54" s="51" t="s">
        <v>59</v>
      </c>
      <c r="D54" s="99">
        <v>575.27272727272725</v>
      </c>
      <c r="E54" s="100">
        <v>20</v>
      </c>
      <c r="F54" s="99">
        <v>816</v>
      </c>
      <c r="G54" s="100">
        <v>30</v>
      </c>
      <c r="H54" s="99">
        <v>591.33333333333337</v>
      </c>
      <c r="I54" s="100">
        <v>33.333333333333336</v>
      </c>
      <c r="J54" s="99">
        <v>1145.6470588235297</v>
      </c>
      <c r="K54" s="100">
        <v>45.000000000000014</v>
      </c>
      <c r="L54" s="99">
        <v>90.037037037037052</v>
      </c>
      <c r="M54" s="100">
        <v>42.307692307692314</v>
      </c>
      <c r="N54" s="99">
        <v>40</v>
      </c>
      <c r="O54" s="100">
        <v>44.444444444444443</v>
      </c>
      <c r="P54" s="99"/>
      <c r="Q54" s="100"/>
      <c r="R54" s="99"/>
      <c r="S54" s="100"/>
      <c r="T54" s="99"/>
      <c r="U54" s="100"/>
      <c r="V54" s="99">
        <v>3258.2901564666272</v>
      </c>
      <c r="W54" s="100">
        <v>31.812837462906455</v>
      </c>
    </row>
    <row r="55" spans="1:23" s="44" customFormat="1" ht="37.5" customHeight="1" x14ac:dyDescent="0.15">
      <c r="A55" s="57"/>
      <c r="B55" s="139"/>
      <c r="C55" s="52" t="s">
        <v>60</v>
      </c>
      <c r="D55" s="101">
        <v>431.45454545454544</v>
      </c>
      <c r="E55" s="102">
        <v>15.000000000000002</v>
      </c>
      <c r="F55" s="101">
        <v>544</v>
      </c>
      <c r="G55" s="102">
        <v>20</v>
      </c>
      <c r="H55" s="101">
        <v>236.53333333333333</v>
      </c>
      <c r="I55" s="102">
        <v>13.333333333333334</v>
      </c>
      <c r="J55" s="101">
        <v>381.88235294117641</v>
      </c>
      <c r="K55" s="102">
        <v>14.999999999999996</v>
      </c>
      <c r="L55" s="101">
        <v>65.481481481481481</v>
      </c>
      <c r="M55" s="102">
        <v>30.769230769230766</v>
      </c>
      <c r="N55" s="101">
        <v>20</v>
      </c>
      <c r="O55" s="102">
        <v>22.222222222222221</v>
      </c>
      <c r="P55" s="101">
        <v>17</v>
      </c>
      <c r="Q55" s="102">
        <v>100</v>
      </c>
      <c r="R55" s="101">
        <v>5</v>
      </c>
      <c r="S55" s="102">
        <v>100</v>
      </c>
      <c r="T55" s="101">
        <v>1</v>
      </c>
      <c r="U55" s="102">
        <v>100</v>
      </c>
      <c r="V55" s="101">
        <v>1702.3517132105367</v>
      </c>
      <c r="W55" s="102">
        <v>16.621183429469639</v>
      </c>
    </row>
    <row r="56" spans="1:23" s="44" customFormat="1" ht="37.5" customHeight="1" x14ac:dyDescent="0.15">
      <c r="A56" s="57"/>
      <c r="B56" s="139"/>
      <c r="C56" s="52" t="s">
        <v>66</v>
      </c>
      <c r="D56" s="101">
        <v>575.27272727272725</v>
      </c>
      <c r="E56" s="102">
        <v>20</v>
      </c>
      <c r="F56" s="101">
        <v>544</v>
      </c>
      <c r="G56" s="102">
        <v>20</v>
      </c>
      <c r="H56" s="101">
        <v>354.8</v>
      </c>
      <c r="I56" s="102">
        <v>20</v>
      </c>
      <c r="J56" s="101">
        <v>636.47058823529414</v>
      </c>
      <c r="K56" s="102">
        <v>25</v>
      </c>
      <c r="L56" s="101"/>
      <c r="M56" s="102"/>
      <c r="N56" s="101">
        <v>20</v>
      </c>
      <c r="O56" s="102">
        <v>22.222222222222221</v>
      </c>
      <c r="P56" s="101"/>
      <c r="Q56" s="102"/>
      <c r="R56" s="101"/>
      <c r="S56" s="102"/>
      <c r="T56" s="101"/>
      <c r="U56" s="102"/>
      <c r="V56" s="101">
        <v>2130.5433155080214</v>
      </c>
      <c r="W56" s="102">
        <v>20.801900674628492</v>
      </c>
    </row>
    <row r="57" spans="1:23" s="44" customFormat="1" ht="37.5" customHeight="1" x14ac:dyDescent="0.15">
      <c r="A57" s="57"/>
      <c r="B57" s="139"/>
      <c r="C57" s="52" t="s">
        <v>67</v>
      </c>
      <c r="D57" s="101">
        <v>431.45454545454544</v>
      </c>
      <c r="E57" s="102">
        <v>15.000000000000002</v>
      </c>
      <c r="F57" s="101">
        <v>408</v>
      </c>
      <c r="G57" s="102">
        <v>15</v>
      </c>
      <c r="H57" s="101">
        <v>236.53333333333333</v>
      </c>
      <c r="I57" s="102">
        <v>13.333333333333334</v>
      </c>
      <c r="J57" s="101">
        <v>190.94117647058823</v>
      </c>
      <c r="K57" s="102">
        <v>7.4999999999999991</v>
      </c>
      <c r="L57" s="101">
        <v>32.74074074074074</v>
      </c>
      <c r="M57" s="102">
        <v>15.384615384615383</v>
      </c>
      <c r="N57" s="101">
        <v>10</v>
      </c>
      <c r="O57" s="102">
        <v>11.111111111111111</v>
      </c>
      <c r="P57" s="101"/>
      <c r="Q57" s="102"/>
      <c r="R57" s="101"/>
      <c r="S57" s="102"/>
      <c r="T57" s="101"/>
      <c r="U57" s="102"/>
      <c r="V57" s="101">
        <v>1309.6697959992077</v>
      </c>
      <c r="W57" s="102">
        <v>12.787170678311378</v>
      </c>
    </row>
    <row r="58" spans="1:23" s="44" customFormat="1" ht="37.5" customHeight="1" x14ac:dyDescent="0.15">
      <c r="A58" s="57"/>
      <c r="B58" s="139"/>
      <c r="C58" s="53" t="s">
        <v>19</v>
      </c>
      <c r="D58" s="103">
        <v>862.90909090909076</v>
      </c>
      <c r="E58" s="104">
        <v>30</v>
      </c>
      <c r="F58" s="103">
        <v>408</v>
      </c>
      <c r="G58" s="104">
        <v>15</v>
      </c>
      <c r="H58" s="103">
        <v>354.8</v>
      </c>
      <c r="I58" s="104">
        <v>20</v>
      </c>
      <c r="J58" s="103">
        <v>190.94117647058823</v>
      </c>
      <c r="K58" s="104">
        <v>7.4999999999999991</v>
      </c>
      <c r="L58" s="103">
        <v>24.555555555555557</v>
      </c>
      <c r="M58" s="104">
        <v>11.538461538461538</v>
      </c>
      <c r="N58" s="103"/>
      <c r="O58" s="104"/>
      <c r="P58" s="103"/>
      <c r="Q58" s="104"/>
      <c r="R58" s="103"/>
      <c r="S58" s="104"/>
      <c r="T58" s="103"/>
      <c r="U58" s="104"/>
      <c r="V58" s="103">
        <v>1841.2058229352347</v>
      </c>
      <c r="W58" s="104">
        <v>17.976907754684028</v>
      </c>
    </row>
    <row r="59" spans="1:23" s="44" customFormat="1" ht="37.5" customHeight="1" x14ac:dyDescent="0.15">
      <c r="A59" s="58"/>
      <c r="B59" s="54"/>
      <c r="C59" s="56" t="s">
        <v>63</v>
      </c>
      <c r="D59" s="73">
        <v>2876.363636363636</v>
      </c>
      <c r="E59" s="126">
        <v>100</v>
      </c>
      <c r="F59" s="73">
        <v>2720</v>
      </c>
      <c r="G59" s="126">
        <v>100</v>
      </c>
      <c r="H59" s="73">
        <v>1774</v>
      </c>
      <c r="I59" s="126">
        <v>100</v>
      </c>
      <c r="J59" s="73">
        <v>2545.8823529411766</v>
      </c>
      <c r="K59" s="126">
        <v>100</v>
      </c>
      <c r="L59" s="73">
        <v>212.81481481481484</v>
      </c>
      <c r="M59" s="126">
        <v>100</v>
      </c>
      <c r="N59" s="73">
        <v>90</v>
      </c>
      <c r="O59" s="126">
        <v>100</v>
      </c>
      <c r="P59" s="73">
        <v>17</v>
      </c>
      <c r="Q59" s="126">
        <v>100</v>
      </c>
      <c r="R59" s="73">
        <v>5</v>
      </c>
      <c r="S59" s="126">
        <v>100</v>
      </c>
      <c r="T59" s="73">
        <v>1</v>
      </c>
      <c r="U59" s="126">
        <v>100</v>
      </c>
      <c r="V59" s="73">
        <v>10242.060804119628</v>
      </c>
      <c r="W59" s="126">
        <v>100</v>
      </c>
    </row>
    <row r="60" spans="1:23" s="44" customFormat="1" ht="37.5" customHeight="1" x14ac:dyDescent="0.15">
      <c r="A60" s="12"/>
      <c r="B60" s="162" t="s">
        <v>5</v>
      </c>
      <c r="C60" s="51" t="s">
        <v>59</v>
      </c>
      <c r="D60" s="99">
        <v>1965.2727272727273</v>
      </c>
      <c r="E60" s="100">
        <v>29.036157524310969</v>
      </c>
      <c r="F60" s="99">
        <v>2868.7586206896553</v>
      </c>
      <c r="G60" s="100">
        <v>33.076889434908978</v>
      </c>
      <c r="H60" s="99">
        <v>2371.1754385964914</v>
      </c>
      <c r="I60" s="100">
        <v>37.337012972662379</v>
      </c>
      <c r="J60" s="99">
        <v>6180.6470588235297</v>
      </c>
      <c r="K60" s="100">
        <v>47.908715774114867</v>
      </c>
      <c r="L60" s="99">
        <v>1015.9814814814818</v>
      </c>
      <c r="M60" s="100">
        <v>39.169391572544377</v>
      </c>
      <c r="N60" s="99">
        <v>423.64179104477597</v>
      </c>
      <c r="O60" s="100">
        <v>43.202435312024349</v>
      </c>
      <c r="P60" s="99">
        <v>76.800000000000011</v>
      </c>
      <c r="Q60" s="100">
        <v>38.148221736538851</v>
      </c>
      <c r="R60" s="99">
        <v>7.1428571428571432</v>
      </c>
      <c r="S60" s="100">
        <v>20.408163265306122</v>
      </c>
      <c r="T60" s="99">
        <v>6.7272727272727275</v>
      </c>
      <c r="U60" s="100">
        <v>19.42257217847769</v>
      </c>
      <c r="V60" s="99">
        <v>14916.14724777879</v>
      </c>
      <c r="W60" s="100">
        <v>38.704684687170989</v>
      </c>
    </row>
    <row r="61" spans="1:23" s="44" customFormat="1" ht="37.5" customHeight="1" x14ac:dyDescent="0.15">
      <c r="A61" s="64"/>
      <c r="B61" s="163"/>
      <c r="C61" s="52" t="s">
        <v>60</v>
      </c>
      <c r="D61" s="101">
        <v>709.4545454545455</v>
      </c>
      <c r="E61" s="102">
        <v>10.481921237844519</v>
      </c>
      <c r="F61" s="101">
        <v>1365.1034482758621</v>
      </c>
      <c r="G61" s="102">
        <v>15.7396915516645</v>
      </c>
      <c r="H61" s="101">
        <v>999.32280701754382</v>
      </c>
      <c r="I61" s="102">
        <v>15.73554111693076</v>
      </c>
      <c r="J61" s="101">
        <v>2661.8823529411766</v>
      </c>
      <c r="K61" s="102">
        <v>20.633335613159158</v>
      </c>
      <c r="L61" s="101">
        <v>759.93981481481501</v>
      </c>
      <c r="M61" s="102">
        <v>29.298152299630178</v>
      </c>
      <c r="N61" s="101">
        <v>321.43283582089549</v>
      </c>
      <c r="O61" s="102">
        <v>32.779299847792998</v>
      </c>
      <c r="P61" s="101">
        <v>78.44</v>
      </c>
      <c r="Q61" s="102">
        <v>38.962845221537847</v>
      </c>
      <c r="R61" s="101">
        <v>19.285714285714285</v>
      </c>
      <c r="S61" s="102">
        <v>55.102040816326529</v>
      </c>
      <c r="T61" s="101">
        <v>11.090909090909092</v>
      </c>
      <c r="U61" s="102">
        <v>32.020997375328079</v>
      </c>
      <c r="V61" s="101">
        <v>6925.9524277014616</v>
      </c>
      <c r="W61" s="102">
        <v>17.971584781214208</v>
      </c>
    </row>
    <row r="62" spans="1:23" s="44" customFormat="1" ht="37.5" customHeight="1" x14ac:dyDescent="0.15">
      <c r="A62" s="64"/>
      <c r="B62" s="163"/>
      <c r="C62" s="52" t="s">
        <v>66</v>
      </c>
      <c r="D62" s="101">
        <v>853.27272727272725</v>
      </c>
      <c r="E62" s="102">
        <v>12.60678020738194</v>
      </c>
      <c r="F62" s="101">
        <v>1775.6551724137933</v>
      </c>
      <c r="G62" s="102">
        <v>20.473367605370612</v>
      </c>
      <c r="H62" s="101">
        <v>1880.378947368421</v>
      </c>
      <c r="I62" s="102">
        <v>29.608831134389707</v>
      </c>
      <c r="J62" s="101">
        <v>2251.4705882352941</v>
      </c>
      <c r="K62" s="102">
        <v>17.452066662107018</v>
      </c>
      <c r="L62" s="101">
        <v>562.18055555555566</v>
      </c>
      <c r="M62" s="102">
        <v>21.673889452115432</v>
      </c>
      <c r="N62" s="101">
        <v>170.71641791044775</v>
      </c>
      <c r="O62" s="102">
        <v>17.409436834094372</v>
      </c>
      <c r="P62" s="101">
        <v>46.08</v>
      </c>
      <c r="Q62" s="102">
        <v>22.888933041923305</v>
      </c>
      <c r="R62" s="101">
        <v>7.1428571428571432</v>
      </c>
      <c r="S62" s="102">
        <v>20.408163265306122</v>
      </c>
      <c r="T62" s="101">
        <v>13.454545454545455</v>
      </c>
      <c r="U62" s="102">
        <v>38.84514435695538</v>
      </c>
      <c r="V62" s="101">
        <v>7560.3518113536411</v>
      </c>
      <c r="W62" s="102">
        <v>19.617735607034838</v>
      </c>
    </row>
    <row r="63" spans="1:23" s="44" customFormat="1" ht="37.5" customHeight="1" x14ac:dyDescent="0.15">
      <c r="A63" s="64"/>
      <c r="B63" s="163"/>
      <c r="C63" s="52" t="s">
        <v>67</v>
      </c>
      <c r="D63" s="101">
        <v>1265.4545454545455</v>
      </c>
      <c r="E63" s="102">
        <v>18.696609896309035</v>
      </c>
      <c r="F63" s="101">
        <v>1229.1034482758621</v>
      </c>
      <c r="G63" s="102">
        <v>14.171606690601431</v>
      </c>
      <c r="H63" s="101">
        <v>490.79649122807018</v>
      </c>
      <c r="I63" s="102">
        <v>7.7281818382726692</v>
      </c>
      <c r="J63" s="101">
        <v>855.94117647058829</v>
      </c>
      <c r="K63" s="102">
        <v>6.6347491051683667</v>
      </c>
      <c r="L63" s="101">
        <v>98.879629629629619</v>
      </c>
      <c r="M63" s="102">
        <v>3.8121314237573705</v>
      </c>
      <c r="N63" s="101">
        <v>64.805970149253739</v>
      </c>
      <c r="O63" s="102">
        <v>6.6088280060882818</v>
      </c>
      <c r="P63" s="101"/>
      <c r="Q63" s="102"/>
      <c r="R63" s="101">
        <v>1.4285714285714286</v>
      </c>
      <c r="S63" s="102">
        <v>4.0816326530612246</v>
      </c>
      <c r="T63" s="101">
        <v>3.3636363636363638</v>
      </c>
      <c r="U63" s="102">
        <v>9.7112860892388451</v>
      </c>
      <c r="V63" s="101">
        <v>4009.7734690001575</v>
      </c>
      <c r="W63" s="102">
        <v>10.404631652301887</v>
      </c>
    </row>
    <row r="64" spans="1:23" s="44" customFormat="1" ht="37.5" customHeight="1" x14ac:dyDescent="0.15">
      <c r="A64" s="64"/>
      <c r="B64" s="163"/>
      <c r="C64" s="53" t="s">
        <v>19</v>
      </c>
      <c r="D64" s="103">
        <v>1974.9090909090908</v>
      </c>
      <c r="E64" s="104">
        <v>29.178531134153552</v>
      </c>
      <c r="F64" s="103">
        <v>1434.3793103448277</v>
      </c>
      <c r="G64" s="104">
        <v>16.538444717454489</v>
      </c>
      <c r="H64" s="103">
        <v>609.06315789473683</v>
      </c>
      <c r="I64" s="104">
        <v>9.5904329377444792</v>
      </c>
      <c r="J64" s="103">
        <v>950.94117647058829</v>
      </c>
      <c r="K64" s="104">
        <v>7.3711328454506093</v>
      </c>
      <c r="L64" s="103">
        <v>156.83333333333331</v>
      </c>
      <c r="M64" s="104">
        <v>6.0464352519526487</v>
      </c>
      <c r="N64" s="103"/>
      <c r="O64" s="104"/>
      <c r="P64" s="103"/>
      <c r="Q64" s="104"/>
      <c r="R64" s="103"/>
      <c r="S64" s="104"/>
      <c r="T64" s="103"/>
      <c r="U64" s="104"/>
      <c r="V64" s="103">
        <v>5126.1260689525761</v>
      </c>
      <c r="W64" s="104">
        <v>13.301363272278094</v>
      </c>
    </row>
    <row r="65" spans="1:23" s="44" customFormat="1" ht="37.5" customHeight="1" x14ac:dyDescent="0.15">
      <c r="A65" s="65"/>
      <c r="B65" s="63"/>
      <c r="C65" s="56" t="s">
        <v>63</v>
      </c>
      <c r="D65" s="73">
        <v>6768.3636363636351</v>
      </c>
      <c r="E65" s="126">
        <v>100</v>
      </c>
      <c r="F65" s="73">
        <v>8673</v>
      </c>
      <c r="G65" s="126">
        <v>100</v>
      </c>
      <c r="H65" s="73">
        <v>6350.7368421052633</v>
      </c>
      <c r="I65" s="126">
        <v>100</v>
      </c>
      <c r="J65" s="73">
        <v>12900.882352941175</v>
      </c>
      <c r="K65" s="126">
        <v>100</v>
      </c>
      <c r="L65" s="73">
        <v>2593.8148148148152</v>
      </c>
      <c r="M65" s="126">
        <v>100</v>
      </c>
      <c r="N65" s="73">
        <v>980.59701492537295</v>
      </c>
      <c r="O65" s="126">
        <v>100</v>
      </c>
      <c r="P65" s="73">
        <v>201.32</v>
      </c>
      <c r="Q65" s="126">
        <v>100</v>
      </c>
      <c r="R65" s="73">
        <v>35</v>
      </c>
      <c r="S65" s="126">
        <v>100</v>
      </c>
      <c r="T65" s="73">
        <v>34.63636363636364</v>
      </c>
      <c r="U65" s="126">
        <v>100</v>
      </c>
      <c r="V65" s="73">
        <v>38538.351024786622</v>
      </c>
      <c r="W65" s="126">
        <v>100</v>
      </c>
    </row>
    <row r="66" spans="1:23" s="44" customFormat="1" ht="37.5" customHeight="1" x14ac:dyDescent="0.15">
      <c r="A66" s="164" t="s">
        <v>74</v>
      </c>
      <c r="B66" s="140" t="s">
        <v>10</v>
      </c>
      <c r="C66" s="51" t="s">
        <v>59</v>
      </c>
      <c r="D66" s="99">
        <v>62.41935483870968</v>
      </c>
      <c r="E66" s="100">
        <v>3.4482758620689657</v>
      </c>
      <c r="F66" s="99">
        <v>81.357142857142861</v>
      </c>
      <c r="G66" s="100">
        <v>7.1428571428571432</v>
      </c>
      <c r="H66" s="99">
        <v>220.66666666666666</v>
      </c>
      <c r="I66" s="100">
        <v>33.333333333333329</v>
      </c>
      <c r="J66" s="99">
        <v>164.87671232876713</v>
      </c>
      <c r="K66" s="100">
        <v>24.285714285714288</v>
      </c>
      <c r="L66" s="99">
        <v>13.333333333333334</v>
      </c>
      <c r="M66" s="100">
        <v>28.571428571428569</v>
      </c>
      <c r="N66" s="99">
        <v>10.23076923076923</v>
      </c>
      <c r="O66" s="100">
        <v>53.846153846153854</v>
      </c>
      <c r="P66" s="99">
        <v>1</v>
      </c>
      <c r="Q66" s="100">
        <v>100</v>
      </c>
      <c r="R66" s="99"/>
      <c r="S66" s="100"/>
      <c r="T66" s="99"/>
      <c r="U66" s="100"/>
      <c r="V66" s="99">
        <v>553.88397925538891</v>
      </c>
      <c r="W66" s="100">
        <v>12.713289933626813</v>
      </c>
    </row>
    <row r="67" spans="1:23" s="44" customFormat="1" ht="37.5" customHeight="1" x14ac:dyDescent="0.15">
      <c r="A67" s="165"/>
      <c r="B67" s="139"/>
      <c r="C67" s="52" t="s">
        <v>60</v>
      </c>
      <c r="D67" s="101">
        <v>187.25806451612902</v>
      </c>
      <c r="E67" s="102">
        <v>10.344827586206897</v>
      </c>
      <c r="F67" s="101">
        <v>40.678571428571431</v>
      </c>
      <c r="G67" s="102">
        <v>3.5714285714285716</v>
      </c>
      <c r="H67" s="101">
        <v>31.523809523809526</v>
      </c>
      <c r="I67" s="102">
        <v>4.7619047619047619</v>
      </c>
      <c r="J67" s="101">
        <v>145.47945205479451</v>
      </c>
      <c r="K67" s="102">
        <v>21.428571428571431</v>
      </c>
      <c r="L67" s="101">
        <v>10</v>
      </c>
      <c r="M67" s="102">
        <v>21.428571428571427</v>
      </c>
      <c r="N67" s="101">
        <v>4.3846153846153841</v>
      </c>
      <c r="O67" s="102">
        <v>23.07692307692308</v>
      </c>
      <c r="P67" s="101"/>
      <c r="Q67" s="102"/>
      <c r="R67" s="101"/>
      <c r="S67" s="102"/>
      <c r="T67" s="101"/>
      <c r="U67" s="102"/>
      <c r="V67" s="101">
        <v>419.32451290791983</v>
      </c>
      <c r="W67" s="102">
        <v>9.6247486992527183</v>
      </c>
    </row>
    <row r="68" spans="1:23" s="44" customFormat="1" ht="37.5" customHeight="1" x14ac:dyDescent="0.15">
      <c r="A68" s="165"/>
      <c r="B68" s="139"/>
      <c r="C68" s="52" t="s">
        <v>66</v>
      </c>
      <c r="D68" s="101">
        <v>249.67741935483872</v>
      </c>
      <c r="E68" s="102">
        <v>13.793103448275863</v>
      </c>
      <c r="F68" s="101">
        <v>284.75000000000006</v>
      </c>
      <c r="G68" s="102">
        <v>25.000000000000004</v>
      </c>
      <c r="H68" s="101">
        <v>31.523809523809526</v>
      </c>
      <c r="I68" s="102">
        <v>4.7619047619047619</v>
      </c>
      <c r="J68" s="101">
        <v>126.08219178082189</v>
      </c>
      <c r="K68" s="102">
        <v>18.571428571428569</v>
      </c>
      <c r="L68" s="101">
        <v>13.333333333333334</v>
      </c>
      <c r="M68" s="102">
        <v>28.571428571428569</v>
      </c>
      <c r="N68" s="101">
        <v>2.9230769230769229</v>
      </c>
      <c r="O68" s="102">
        <v>15.384615384615387</v>
      </c>
      <c r="P68" s="101"/>
      <c r="Q68" s="102"/>
      <c r="R68" s="101"/>
      <c r="S68" s="102"/>
      <c r="T68" s="101"/>
      <c r="U68" s="102"/>
      <c r="V68" s="101">
        <v>708.28983091588043</v>
      </c>
      <c r="W68" s="102">
        <v>16.257364926096102</v>
      </c>
    </row>
    <row r="69" spans="1:23" s="44" customFormat="1" ht="37.5" customHeight="1" x14ac:dyDescent="0.15">
      <c r="A69" s="165"/>
      <c r="B69" s="139"/>
      <c r="C69" s="52" t="s">
        <v>67</v>
      </c>
      <c r="D69" s="101">
        <v>249.67741935483872</v>
      </c>
      <c r="E69" s="102">
        <v>13.793103448275863</v>
      </c>
      <c r="F69" s="101">
        <v>162.71428571428572</v>
      </c>
      <c r="G69" s="102">
        <v>14.285714285714286</v>
      </c>
      <c r="H69" s="101">
        <v>157.61904761904762</v>
      </c>
      <c r="I69" s="102">
        <v>23.80952380952381</v>
      </c>
      <c r="J69" s="101">
        <v>116.38356164383559</v>
      </c>
      <c r="K69" s="102">
        <v>17.142857142857142</v>
      </c>
      <c r="L69" s="101">
        <v>6.666666666666667</v>
      </c>
      <c r="M69" s="102">
        <v>14.285714285714285</v>
      </c>
      <c r="N69" s="101">
        <v>1.4615384615384615</v>
      </c>
      <c r="O69" s="102">
        <v>7.6923076923076934</v>
      </c>
      <c r="P69" s="101"/>
      <c r="Q69" s="102"/>
      <c r="R69" s="101"/>
      <c r="S69" s="102"/>
      <c r="T69" s="101"/>
      <c r="U69" s="102"/>
      <c r="V69" s="101">
        <v>694.52251946021272</v>
      </c>
      <c r="W69" s="102">
        <v>15.941364051007163</v>
      </c>
    </row>
    <row r="70" spans="1:23" s="44" customFormat="1" ht="37.5" customHeight="1" x14ac:dyDescent="0.15">
      <c r="A70" s="165"/>
      <c r="B70" s="139"/>
      <c r="C70" s="53" t="s">
        <v>19</v>
      </c>
      <c r="D70" s="103">
        <v>1061.1290322580644</v>
      </c>
      <c r="E70" s="104">
        <v>58.620689655172413</v>
      </c>
      <c r="F70" s="103">
        <v>569.50000000000011</v>
      </c>
      <c r="G70" s="104">
        <v>50.000000000000007</v>
      </c>
      <c r="H70" s="103">
        <v>220.66666666666666</v>
      </c>
      <c r="I70" s="104">
        <v>33.333333333333329</v>
      </c>
      <c r="J70" s="103">
        <v>126.08219178082189</v>
      </c>
      <c r="K70" s="104">
        <v>18.571428571428569</v>
      </c>
      <c r="L70" s="103">
        <v>3.3333333333333335</v>
      </c>
      <c r="M70" s="104">
        <v>7.1428571428571423</v>
      </c>
      <c r="N70" s="103"/>
      <c r="O70" s="104"/>
      <c r="P70" s="103"/>
      <c r="Q70" s="104"/>
      <c r="R70" s="103"/>
      <c r="S70" s="104"/>
      <c r="T70" s="103"/>
      <c r="U70" s="104"/>
      <c r="V70" s="103">
        <v>1980.7112240388863</v>
      </c>
      <c r="W70" s="104">
        <v>45.463232390017204</v>
      </c>
    </row>
    <row r="71" spans="1:23" s="44" customFormat="1" ht="37.5" customHeight="1" x14ac:dyDescent="0.15">
      <c r="A71" s="165"/>
      <c r="B71" s="54"/>
      <c r="C71" s="56" t="s">
        <v>63</v>
      </c>
      <c r="D71" s="73">
        <v>1810.1612903225805</v>
      </c>
      <c r="E71" s="126">
        <v>100</v>
      </c>
      <c r="F71" s="73">
        <v>1139</v>
      </c>
      <c r="G71" s="126">
        <v>100</v>
      </c>
      <c r="H71" s="73">
        <v>662</v>
      </c>
      <c r="I71" s="126">
        <v>100</v>
      </c>
      <c r="J71" s="73">
        <v>678.90410958904101</v>
      </c>
      <c r="K71" s="126">
        <v>100</v>
      </c>
      <c r="L71" s="73">
        <v>46.666666666666671</v>
      </c>
      <c r="M71" s="126">
        <v>100</v>
      </c>
      <c r="N71" s="73">
        <v>18.999999999999996</v>
      </c>
      <c r="O71" s="126">
        <v>100</v>
      </c>
      <c r="P71" s="73">
        <v>1</v>
      </c>
      <c r="Q71" s="126">
        <v>100</v>
      </c>
      <c r="R71" s="73"/>
      <c r="S71" s="126"/>
      <c r="T71" s="73"/>
      <c r="U71" s="126"/>
      <c r="V71" s="73">
        <v>4356.7320665782881</v>
      </c>
      <c r="W71" s="126">
        <v>100</v>
      </c>
    </row>
    <row r="72" spans="1:23" s="44" customFormat="1" ht="37.5" customHeight="1" x14ac:dyDescent="0.15">
      <c r="A72" s="66"/>
      <c r="B72" s="140" t="s">
        <v>75</v>
      </c>
      <c r="C72" s="51" t="s">
        <v>59</v>
      </c>
      <c r="D72" s="99">
        <v>28.772727272727273</v>
      </c>
      <c r="E72" s="100">
        <v>5</v>
      </c>
      <c r="F72" s="99">
        <v>439.3939393939396</v>
      </c>
      <c r="G72" s="100">
        <v>15.503875968992245</v>
      </c>
      <c r="H72" s="99">
        <v>402.96774193548379</v>
      </c>
      <c r="I72" s="100">
        <v>19.35483870967742</v>
      </c>
      <c r="J72" s="99">
        <v>577.37647058823529</v>
      </c>
      <c r="K72" s="100">
        <v>25.454545454545453</v>
      </c>
      <c r="L72" s="99">
        <v>69.53271028037382</v>
      </c>
      <c r="M72" s="100">
        <v>30.3921568627451</v>
      </c>
      <c r="N72" s="99">
        <v>49.703703703703688</v>
      </c>
      <c r="O72" s="100">
        <v>41.249999999999986</v>
      </c>
      <c r="P72" s="99">
        <v>8.0000000000000018</v>
      </c>
      <c r="Q72" s="100">
        <v>52.941176470588239</v>
      </c>
      <c r="R72" s="99">
        <v>0.8</v>
      </c>
      <c r="S72" s="100">
        <v>40</v>
      </c>
      <c r="T72" s="99">
        <v>3</v>
      </c>
      <c r="U72" s="100">
        <v>100</v>
      </c>
      <c r="V72" s="99">
        <v>1579.5472931744632</v>
      </c>
      <c r="W72" s="100">
        <v>19.430537628757392</v>
      </c>
    </row>
    <row r="73" spans="1:23" s="44" customFormat="1" ht="37.5" customHeight="1" x14ac:dyDescent="0.15">
      <c r="A73" s="67"/>
      <c r="B73" s="139"/>
      <c r="C73" s="52" t="s">
        <v>60</v>
      </c>
      <c r="D73" s="101">
        <v>86.318181818181813</v>
      </c>
      <c r="E73" s="102">
        <v>14.999999999999998</v>
      </c>
      <c r="F73" s="101">
        <v>131.81818181818181</v>
      </c>
      <c r="G73" s="102">
        <v>4.6511627906976711</v>
      </c>
      <c r="H73" s="101">
        <v>268.64516129032256</v>
      </c>
      <c r="I73" s="102">
        <v>12.903225806451616</v>
      </c>
      <c r="J73" s="101">
        <v>412.41176470588238</v>
      </c>
      <c r="K73" s="102">
        <v>18.18181818181818</v>
      </c>
      <c r="L73" s="101">
        <v>60.560747663551375</v>
      </c>
      <c r="M73" s="102">
        <v>26.470588235294112</v>
      </c>
      <c r="N73" s="101">
        <v>28.617283950617292</v>
      </c>
      <c r="O73" s="102">
        <v>23.750000000000004</v>
      </c>
      <c r="P73" s="101">
        <v>3.5555555555555554</v>
      </c>
      <c r="Q73" s="102">
        <v>23.52941176470588</v>
      </c>
      <c r="R73" s="101">
        <v>0.8</v>
      </c>
      <c r="S73" s="102">
        <v>40</v>
      </c>
      <c r="T73" s="101"/>
      <c r="U73" s="102"/>
      <c r="V73" s="101">
        <v>992.72687680229285</v>
      </c>
      <c r="W73" s="102">
        <v>12.211864132298084</v>
      </c>
    </row>
    <row r="74" spans="1:23" s="44" customFormat="1" ht="37.5" customHeight="1" x14ac:dyDescent="0.15">
      <c r="A74" s="67"/>
      <c r="B74" s="139"/>
      <c r="C74" s="52" t="s">
        <v>66</v>
      </c>
      <c r="D74" s="101">
        <v>115.09090909090909</v>
      </c>
      <c r="E74" s="102">
        <v>20</v>
      </c>
      <c r="F74" s="101">
        <v>373.48484848484861</v>
      </c>
      <c r="G74" s="102">
        <v>13.178294573643408</v>
      </c>
      <c r="H74" s="101">
        <v>470.1290322580644</v>
      </c>
      <c r="I74" s="102">
        <v>22.58064516129032</v>
      </c>
      <c r="J74" s="101">
        <v>439.90588235294121</v>
      </c>
      <c r="K74" s="102">
        <v>19.393939393939394</v>
      </c>
      <c r="L74" s="101">
        <v>53.831775700934557</v>
      </c>
      <c r="M74" s="102">
        <v>23.529411764705877</v>
      </c>
      <c r="N74" s="101">
        <v>24.098765432098769</v>
      </c>
      <c r="O74" s="102">
        <v>20</v>
      </c>
      <c r="P74" s="101">
        <v>3.5555555555555554</v>
      </c>
      <c r="Q74" s="102">
        <v>23.52941176470588</v>
      </c>
      <c r="R74" s="101">
        <v>0.4</v>
      </c>
      <c r="S74" s="102">
        <v>20</v>
      </c>
      <c r="T74" s="101"/>
      <c r="U74" s="102"/>
      <c r="V74" s="101">
        <v>1480.4967688753525</v>
      </c>
      <c r="W74" s="102">
        <v>18.212084121313442</v>
      </c>
    </row>
    <row r="75" spans="1:23" s="44" customFormat="1" ht="37.5" customHeight="1" x14ac:dyDescent="0.15">
      <c r="A75" s="67"/>
      <c r="B75" s="139"/>
      <c r="C75" s="52" t="s">
        <v>67</v>
      </c>
      <c r="D75" s="101">
        <v>143.86363636363637</v>
      </c>
      <c r="E75" s="102">
        <v>25</v>
      </c>
      <c r="F75" s="101">
        <v>483.3333333333336</v>
      </c>
      <c r="G75" s="102">
        <v>17.054263565891471</v>
      </c>
      <c r="H75" s="101">
        <v>201.48387096774192</v>
      </c>
      <c r="I75" s="102">
        <v>9.6774193548387117</v>
      </c>
      <c r="J75" s="101">
        <v>343.6764705882353</v>
      </c>
      <c r="K75" s="102">
        <v>15.15151515151515</v>
      </c>
      <c r="L75" s="101">
        <v>24.672897196261676</v>
      </c>
      <c r="M75" s="102">
        <v>10.784313725490197</v>
      </c>
      <c r="N75" s="101">
        <v>6.0246913580246915</v>
      </c>
      <c r="O75" s="102">
        <v>5</v>
      </c>
      <c r="P75" s="101"/>
      <c r="Q75" s="102"/>
      <c r="R75" s="101"/>
      <c r="S75" s="102"/>
      <c r="T75" s="101"/>
      <c r="U75" s="102"/>
      <c r="V75" s="101">
        <v>1203.0548998072336</v>
      </c>
      <c r="W75" s="102">
        <v>14.79917923393478</v>
      </c>
    </row>
    <row r="76" spans="1:23" s="44" customFormat="1" ht="37.5" customHeight="1" x14ac:dyDescent="0.15">
      <c r="A76" s="67"/>
      <c r="B76" s="139"/>
      <c r="C76" s="53" t="s">
        <v>19</v>
      </c>
      <c r="D76" s="103">
        <v>201.40909090909093</v>
      </c>
      <c r="E76" s="104">
        <v>35</v>
      </c>
      <c r="F76" s="103">
        <v>1406.0606060606074</v>
      </c>
      <c r="G76" s="104">
        <v>49.612403100775211</v>
      </c>
      <c r="H76" s="103">
        <v>738.77419354838685</v>
      </c>
      <c r="I76" s="104">
        <v>35.483870967741929</v>
      </c>
      <c r="J76" s="103">
        <v>494.89411764705886</v>
      </c>
      <c r="K76" s="104">
        <v>21.818181818181817</v>
      </c>
      <c r="L76" s="103">
        <v>20.186915887850464</v>
      </c>
      <c r="M76" s="104">
        <v>8.8235294117647065</v>
      </c>
      <c r="N76" s="103">
        <v>12.049382716049381</v>
      </c>
      <c r="O76" s="104">
        <v>9.9999999999999982</v>
      </c>
      <c r="P76" s="103"/>
      <c r="Q76" s="104"/>
      <c r="R76" s="103"/>
      <c r="S76" s="104"/>
      <c r="T76" s="103"/>
      <c r="U76" s="104"/>
      <c r="V76" s="103">
        <v>2873.3743067690439</v>
      </c>
      <c r="W76" s="104">
        <v>35.346334883696301</v>
      </c>
    </row>
    <row r="77" spans="1:23" s="44" customFormat="1" ht="37.5" customHeight="1" x14ac:dyDescent="0.15">
      <c r="A77" s="67"/>
      <c r="B77" s="54"/>
      <c r="C77" s="56" t="s">
        <v>63</v>
      </c>
      <c r="D77" s="73">
        <v>575.4545454545455</v>
      </c>
      <c r="E77" s="126">
        <v>100</v>
      </c>
      <c r="F77" s="73">
        <v>2834.0909090909108</v>
      </c>
      <c r="G77" s="126">
        <v>100</v>
      </c>
      <c r="H77" s="73">
        <v>2081.9999999999995</v>
      </c>
      <c r="I77" s="126">
        <v>100</v>
      </c>
      <c r="J77" s="73">
        <v>2268.2647058823532</v>
      </c>
      <c r="K77" s="126">
        <v>100</v>
      </c>
      <c r="L77" s="73">
        <v>228.78504672897191</v>
      </c>
      <c r="M77" s="126">
        <v>100</v>
      </c>
      <c r="N77" s="73">
        <v>120.49382716049384</v>
      </c>
      <c r="O77" s="126">
        <v>100</v>
      </c>
      <c r="P77" s="73">
        <v>15.111111111111112</v>
      </c>
      <c r="Q77" s="126">
        <v>100</v>
      </c>
      <c r="R77" s="73">
        <v>2</v>
      </c>
      <c r="S77" s="126">
        <v>100</v>
      </c>
      <c r="T77" s="73">
        <v>3</v>
      </c>
      <c r="U77" s="126">
        <v>100</v>
      </c>
      <c r="V77" s="73">
        <v>8129.2001454283863</v>
      </c>
      <c r="W77" s="126">
        <v>100</v>
      </c>
    </row>
    <row r="78" spans="1:23" s="44" customFormat="1" ht="37.5" customHeight="1" x14ac:dyDescent="0.15">
      <c r="A78" s="57"/>
      <c r="B78" s="140" t="s">
        <v>76</v>
      </c>
      <c r="C78" s="51" t="s">
        <v>59</v>
      </c>
      <c r="D78" s="99">
        <v>52.571428571428569</v>
      </c>
      <c r="E78" s="100">
        <v>14.285714285714285</v>
      </c>
      <c r="F78" s="99">
        <v>67.28</v>
      </c>
      <c r="G78" s="100">
        <v>8.0000000000000018</v>
      </c>
      <c r="H78" s="99">
        <v>103.23529411764707</v>
      </c>
      <c r="I78" s="100">
        <v>18.75</v>
      </c>
      <c r="J78" s="99">
        <v>470.66666666666646</v>
      </c>
      <c r="K78" s="100">
        <v>33.333333333333321</v>
      </c>
      <c r="L78" s="99">
        <v>38.4375</v>
      </c>
      <c r="M78" s="100">
        <v>33.333333333333336</v>
      </c>
      <c r="N78" s="99">
        <v>21.125</v>
      </c>
      <c r="O78" s="100">
        <v>32.5</v>
      </c>
      <c r="P78" s="99">
        <v>1.6666666666666667</v>
      </c>
      <c r="Q78" s="100">
        <v>16.666666666666668</v>
      </c>
      <c r="R78" s="99">
        <v>1.25</v>
      </c>
      <c r="S78" s="100">
        <v>25</v>
      </c>
      <c r="T78" s="99">
        <v>2</v>
      </c>
      <c r="U78" s="100">
        <v>50</v>
      </c>
      <c r="V78" s="99">
        <v>758.23255602240874</v>
      </c>
      <c r="W78" s="100">
        <v>22.493470308500545</v>
      </c>
    </row>
    <row r="79" spans="1:23" s="44" customFormat="1" ht="37.5" customHeight="1" x14ac:dyDescent="0.15">
      <c r="A79" s="57"/>
      <c r="B79" s="139"/>
      <c r="C79" s="52" t="s">
        <v>60</v>
      </c>
      <c r="D79" s="101">
        <v>52.571428571428569</v>
      </c>
      <c r="E79" s="102">
        <v>14.285714285714285</v>
      </c>
      <c r="F79" s="101"/>
      <c r="G79" s="102"/>
      <c r="H79" s="101">
        <v>68.82352941176471</v>
      </c>
      <c r="I79" s="102">
        <v>12.5</v>
      </c>
      <c r="J79" s="101">
        <v>294.16666666666669</v>
      </c>
      <c r="K79" s="102">
        <v>20.833333333333339</v>
      </c>
      <c r="L79" s="101">
        <v>20.5</v>
      </c>
      <c r="M79" s="102">
        <v>17.777777777777779</v>
      </c>
      <c r="N79" s="101">
        <v>22.75</v>
      </c>
      <c r="O79" s="102">
        <v>35</v>
      </c>
      <c r="P79" s="101">
        <v>6.666666666666667</v>
      </c>
      <c r="Q79" s="102">
        <v>66.666666666666671</v>
      </c>
      <c r="R79" s="101">
        <v>1.25</v>
      </c>
      <c r="S79" s="102">
        <v>25</v>
      </c>
      <c r="T79" s="101">
        <v>2</v>
      </c>
      <c r="U79" s="102">
        <v>50</v>
      </c>
      <c r="V79" s="101">
        <v>468.72829131652662</v>
      </c>
      <c r="W79" s="102">
        <v>13.905134802957324</v>
      </c>
    </row>
    <row r="80" spans="1:23" s="44" customFormat="1" ht="37.5" customHeight="1" x14ac:dyDescent="0.15">
      <c r="A80" s="57"/>
      <c r="B80" s="139"/>
      <c r="C80" s="52" t="s">
        <v>66</v>
      </c>
      <c r="D80" s="101">
        <v>26.285714285714285</v>
      </c>
      <c r="E80" s="102">
        <v>7.1428571428571423</v>
      </c>
      <c r="F80" s="101">
        <v>168.2</v>
      </c>
      <c r="G80" s="102">
        <v>20.000000000000004</v>
      </c>
      <c r="H80" s="101">
        <v>103.23529411764707</v>
      </c>
      <c r="I80" s="102">
        <v>18.75</v>
      </c>
      <c r="J80" s="101">
        <v>367.70833333333326</v>
      </c>
      <c r="K80" s="102">
        <v>26.041666666666664</v>
      </c>
      <c r="L80" s="101">
        <v>33.3125</v>
      </c>
      <c r="M80" s="102">
        <v>28.888888888888889</v>
      </c>
      <c r="N80" s="101">
        <v>19.5</v>
      </c>
      <c r="O80" s="102">
        <v>30</v>
      </c>
      <c r="P80" s="101"/>
      <c r="Q80" s="102"/>
      <c r="R80" s="101">
        <v>2.5</v>
      </c>
      <c r="S80" s="102">
        <v>50</v>
      </c>
      <c r="T80" s="101"/>
      <c r="U80" s="102"/>
      <c r="V80" s="101">
        <v>720.7418417366946</v>
      </c>
      <c r="W80" s="102">
        <v>21.38128347092394</v>
      </c>
    </row>
    <row r="81" spans="1:23" s="44" customFormat="1" ht="37.5" customHeight="1" x14ac:dyDescent="0.15">
      <c r="A81" s="57"/>
      <c r="B81" s="139"/>
      <c r="C81" s="52" t="s">
        <v>67</v>
      </c>
      <c r="D81" s="101">
        <v>78.857142857142861</v>
      </c>
      <c r="E81" s="102">
        <v>21.428571428571431</v>
      </c>
      <c r="F81" s="101">
        <v>168.2</v>
      </c>
      <c r="G81" s="102">
        <v>20.000000000000004</v>
      </c>
      <c r="H81" s="101">
        <v>68.82352941176471</v>
      </c>
      <c r="I81" s="102">
        <v>12.5</v>
      </c>
      <c r="J81" s="101">
        <v>102.95833333333333</v>
      </c>
      <c r="K81" s="102">
        <v>7.2916666666666679</v>
      </c>
      <c r="L81" s="101">
        <v>17.9375</v>
      </c>
      <c r="M81" s="102">
        <v>15.555555555555555</v>
      </c>
      <c r="N81" s="101"/>
      <c r="O81" s="102"/>
      <c r="P81" s="101">
        <v>1.6666666666666667</v>
      </c>
      <c r="Q81" s="102">
        <v>16.666666666666668</v>
      </c>
      <c r="R81" s="101"/>
      <c r="S81" s="102"/>
      <c r="T81" s="101"/>
      <c r="U81" s="102"/>
      <c r="V81" s="101">
        <v>438.44317226890757</v>
      </c>
      <c r="W81" s="102">
        <v>13.006706714270916</v>
      </c>
    </row>
    <row r="82" spans="1:23" s="44" customFormat="1" ht="37.5" customHeight="1" x14ac:dyDescent="0.15">
      <c r="A82" s="57"/>
      <c r="B82" s="139"/>
      <c r="C82" s="53" t="s">
        <v>19</v>
      </c>
      <c r="D82" s="103">
        <v>157.71428571428569</v>
      </c>
      <c r="E82" s="104">
        <v>42.857142857142854</v>
      </c>
      <c r="F82" s="103">
        <v>437.31999999999988</v>
      </c>
      <c r="G82" s="104">
        <v>52</v>
      </c>
      <c r="H82" s="103">
        <v>206.47058823529412</v>
      </c>
      <c r="I82" s="104">
        <v>37.5</v>
      </c>
      <c r="J82" s="103">
        <v>176.50000000000003</v>
      </c>
      <c r="K82" s="104">
        <v>12.500000000000004</v>
      </c>
      <c r="L82" s="103">
        <v>5.125</v>
      </c>
      <c r="M82" s="104">
        <v>4.4444444444444446</v>
      </c>
      <c r="N82" s="103">
        <v>1.625</v>
      </c>
      <c r="O82" s="104">
        <v>2.5</v>
      </c>
      <c r="P82" s="103"/>
      <c r="Q82" s="104"/>
      <c r="R82" s="103"/>
      <c r="S82" s="104"/>
      <c r="T82" s="103"/>
      <c r="U82" s="104"/>
      <c r="V82" s="103">
        <v>984.75487394957975</v>
      </c>
      <c r="W82" s="104">
        <v>29.213404703347283</v>
      </c>
    </row>
    <row r="83" spans="1:23" s="44" customFormat="1" ht="37.5" customHeight="1" x14ac:dyDescent="0.15">
      <c r="A83" s="57"/>
      <c r="B83" s="54"/>
      <c r="C83" s="56" t="s">
        <v>63</v>
      </c>
      <c r="D83" s="73">
        <v>368</v>
      </c>
      <c r="E83" s="126">
        <v>100</v>
      </c>
      <c r="F83" s="73">
        <v>840.99999999999977</v>
      </c>
      <c r="G83" s="126">
        <v>100</v>
      </c>
      <c r="H83" s="73">
        <v>550.58823529411768</v>
      </c>
      <c r="I83" s="126">
        <v>100</v>
      </c>
      <c r="J83" s="73">
        <v>1411.9999999999998</v>
      </c>
      <c r="K83" s="126">
        <v>100</v>
      </c>
      <c r="L83" s="73">
        <v>115.3125</v>
      </c>
      <c r="M83" s="126">
        <v>100</v>
      </c>
      <c r="N83" s="73">
        <v>65</v>
      </c>
      <c r="O83" s="126">
        <v>100</v>
      </c>
      <c r="P83" s="73">
        <v>10</v>
      </c>
      <c r="Q83" s="126">
        <v>100</v>
      </c>
      <c r="R83" s="73">
        <v>5</v>
      </c>
      <c r="S83" s="126">
        <v>100</v>
      </c>
      <c r="T83" s="73">
        <v>4</v>
      </c>
      <c r="U83" s="126">
        <v>100</v>
      </c>
      <c r="V83" s="73">
        <v>3370.9007352941171</v>
      </c>
      <c r="W83" s="126">
        <v>100</v>
      </c>
    </row>
    <row r="84" spans="1:23" s="44" customFormat="1" ht="37.5" customHeight="1" x14ac:dyDescent="0.15">
      <c r="A84" s="57"/>
      <c r="B84" s="140" t="s">
        <v>77</v>
      </c>
      <c r="C84" s="51" t="s">
        <v>59</v>
      </c>
      <c r="D84" s="99"/>
      <c r="E84" s="100"/>
      <c r="F84" s="99">
        <v>68.13333333333334</v>
      </c>
      <c r="G84" s="100">
        <v>13.333333333333334</v>
      </c>
      <c r="H84" s="99">
        <v>18.8</v>
      </c>
      <c r="I84" s="100">
        <v>5.5555555555555562</v>
      </c>
      <c r="J84" s="99">
        <v>83.850000000000023</v>
      </c>
      <c r="K84" s="100">
        <v>22.033898305084744</v>
      </c>
      <c r="L84" s="99">
        <v>3.3333333333333335</v>
      </c>
      <c r="M84" s="100">
        <v>11.111111111111111</v>
      </c>
      <c r="N84" s="99">
        <v>3.5</v>
      </c>
      <c r="O84" s="100">
        <v>50</v>
      </c>
      <c r="P84" s="99">
        <v>1</v>
      </c>
      <c r="Q84" s="100">
        <v>100</v>
      </c>
      <c r="R84" s="99"/>
      <c r="S84" s="100"/>
      <c r="T84" s="99"/>
      <c r="U84" s="100"/>
      <c r="V84" s="99">
        <v>178.6166666666667</v>
      </c>
      <c r="W84" s="100">
        <v>13.583532960695592</v>
      </c>
    </row>
    <row r="85" spans="1:23" s="44" customFormat="1" ht="37.5" customHeight="1" x14ac:dyDescent="0.15">
      <c r="A85" s="57"/>
      <c r="B85" s="139"/>
      <c r="C85" s="52" t="s">
        <v>60</v>
      </c>
      <c r="D85" s="101"/>
      <c r="E85" s="102"/>
      <c r="F85" s="101">
        <v>51.100000000000009</v>
      </c>
      <c r="G85" s="102">
        <v>10.000000000000002</v>
      </c>
      <c r="H85" s="101">
        <v>56.400000000000006</v>
      </c>
      <c r="I85" s="102">
        <v>16.666666666666668</v>
      </c>
      <c r="J85" s="101">
        <v>45.150000000000006</v>
      </c>
      <c r="K85" s="102">
        <v>11.864406779661014</v>
      </c>
      <c r="L85" s="101">
        <v>5</v>
      </c>
      <c r="M85" s="102">
        <v>16.666666666666664</v>
      </c>
      <c r="N85" s="101">
        <v>3.5</v>
      </c>
      <c r="O85" s="102">
        <v>50</v>
      </c>
      <c r="P85" s="101"/>
      <c r="Q85" s="102"/>
      <c r="R85" s="101"/>
      <c r="S85" s="102"/>
      <c r="T85" s="101"/>
      <c r="U85" s="102"/>
      <c r="V85" s="101">
        <v>161.15000000000003</v>
      </c>
      <c r="W85" s="102">
        <v>12.255218829613295</v>
      </c>
    </row>
    <row r="86" spans="1:23" s="44" customFormat="1" ht="37.5" customHeight="1" x14ac:dyDescent="0.15">
      <c r="A86" s="57"/>
      <c r="B86" s="139"/>
      <c r="C86" s="52" t="s">
        <v>66</v>
      </c>
      <c r="D86" s="101"/>
      <c r="E86" s="102"/>
      <c r="F86" s="101">
        <v>34.06666666666667</v>
      </c>
      <c r="G86" s="102">
        <v>6.666666666666667</v>
      </c>
      <c r="H86" s="101">
        <v>75.2</v>
      </c>
      <c r="I86" s="102">
        <v>22.222222222222225</v>
      </c>
      <c r="J86" s="101">
        <v>103.20000000000003</v>
      </c>
      <c r="K86" s="102">
        <v>27.118644067796609</v>
      </c>
      <c r="L86" s="101">
        <v>8.3333333333333339</v>
      </c>
      <c r="M86" s="102">
        <v>27.777777777777775</v>
      </c>
      <c r="N86" s="101"/>
      <c r="O86" s="102"/>
      <c r="P86" s="101"/>
      <c r="Q86" s="102"/>
      <c r="R86" s="101"/>
      <c r="S86" s="102"/>
      <c r="T86" s="101"/>
      <c r="U86" s="102"/>
      <c r="V86" s="101">
        <v>220.80000000000004</v>
      </c>
      <c r="W86" s="102">
        <v>16.791512985284616</v>
      </c>
    </row>
    <row r="87" spans="1:23" s="44" customFormat="1" ht="37.5" customHeight="1" x14ac:dyDescent="0.15">
      <c r="A87" s="57"/>
      <c r="B87" s="139"/>
      <c r="C87" s="52" t="s">
        <v>67</v>
      </c>
      <c r="D87" s="101">
        <v>9.4</v>
      </c>
      <c r="E87" s="102">
        <v>20</v>
      </c>
      <c r="F87" s="101">
        <v>102.2</v>
      </c>
      <c r="G87" s="102">
        <v>20</v>
      </c>
      <c r="H87" s="101">
        <v>94</v>
      </c>
      <c r="I87" s="102">
        <v>27.777777777777779</v>
      </c>
      <c r="J87" s="101">
        <v>70.950000000000017</v>
      </c>
      <c r="K87" s="102">
        <v>18.64406779661017</v>
      </c>
      <c r="L87" s="101">
        <v>6.666666666666667</v>
      </c>
      <c r="M87" s="102">
        <v>22.222222222222221</v>
      </c>
      <c r="N87" s="101"/>
      <c r="O87" s="102"/>
      <c r="P87" s="101"/>
      <c r="Q87" s="102"/>
      <c r="R87" s="101"/>
      <c r="S87" s="102"/>
      <c r="T87" s="101"/>
      <c r="U87" s="102"/>
      <c r="V87" s="101">
        <v>283.21666666666675</v>
      </c>
      <c r="W87" s="102">
        <v>21.53820804339836</v>
      </c>
    </row>
    <row r="88" spans="1:23" s="44" customFormat="1" ht="37.5" customHeight="1" x14ac:dyDescent="0.15">
      <c r="A88" s="57"/>
      <c r="B88" s="139"/>
      <c r="C88" s="53" t="s">
        <v>19</v>
      </c>
      <c r="D88" s="103">
        <v>37.6</v>
      </c>
      <c r="E88" s="104">
        <v>80</v>
      </c>
      <c r="F88" s="103">
        <v>255.5</v>
      </c>
      <c r="G88" s="104">
        <v>50</v>
      </c>
      <c r="H88" s="103">
        <v>94</v>
      </c>
      <c r="I88" s="104">
        <v>27.777777777777779</v>
      </c>
      <c r="J88" s="103">
        <v>77.40000000000002</v>
      </c>
      <c r="K88" s="104">
        <v>20.338983050847457</v>
      </c>
      <c r="L88" s="103">
        <v>6.666666666666667</v>
      </c>
      <c r="M88" s="104">
        <v>22.222222222222221</v>
      </c>
      <c r="N88" s="103"/>
      <c r="O88" s="104"/>
      <c r="P88" s="103"/>
      <c r="Q88" s="104"/>
      <c r="R88" s="103"/>
      <c r="S88" s="104"/>
      <c r="T88" s="103"/>
      <c r="U88" s="104"/>
      <c r="V88" s="103">
        <v>471.16666666666674</v>
      </c>
      <c r="W88" s="104">
        <v>35.831527181008155</v>
      </c>
    </row>
    <row r="89" spans="1:23" s="44" customFormat="1" ht="37.5" customHeight="1" x14ac:dyDescent="0.15">
      <c r="A89" s="58"/>
      <c r="B89" s="54"/>
      <c r="C89" s="56" t="s">
        <v>63</v>
      </c>
      <c r="D89" s="73">
        <v>47</v>
      </c>
      <c r="E89" s="126">
        <v>100</v>
      </c>
      <c r="F89" s="73">
        <v>511</v>
      </c>
      <c r="G89" s="126">
        <v>100</v>
      </c>
      <c r="H89" s="73">
        <v>338.4</v>
      </c>
      <c r="I89" s="126">
        <v>100</v>
      </c>
      <c r="J89" s="73">
        <v>380.55000000000013</v>
      </c>
      <c r="K89" s="126">
        <v>100</v>
      </c>
      <c r="L89" s="73">
        <v>30.000000000000004</v>
      </c>
      <c r="M89" s="126">
        <v>100</v>
      </c>
      <c r="N89" s="73">
        <v>7</v>
      </c>
      <c r="O89" s="126">
        <v>100</v>
      </c>
      <c r="P89" s="73">
        <v>1</v>
      </c>
      <c r="Q89" s="126">
        <v>100</v>
      </c>
      <c r="R89" s="73"/>
      <c r="S89" s="126"/>
      <c r="T89" s="73"/>
      <c r="U89" s="126"/>
      <c r="V89" s="73">
        <v>1314.95</v>
      </c>
      <c r="W89" s="126">
        <v>100</v>
      </c>
    </row>
    <row r="90" spans="1:23" s="44" customFormat="1" ht="37.5" customHeight="1" x14ac:dyDescent="0.15">
      <c r="A90" s="57"/>
      <c r="B90" s="140" t="s">
        <v>78</v>
      </c>
      <c r="C90" s="51" t="s">
        <v>59</v>
      </c>
      <c r="D90" s="99"/>
      <c r="E90" s="100"/>
      <c r="F90" s="99">
        <v>108.63157894736842</v>
      </c>
      <c r="G90" s="100">
        <v>22.222222222222221</v>
      </c>
      <c r="H90" s="99"/>
      <c r="I90" s="100"/>
      <c r="J90" s="99">
        <v>143.69230769230765</v>
      </c>
      <c r="K90" s="100">
        <v>36.36363636363636</v>
      </c>
      <c r="L90" s="99">
        <v>45.714285714285715</v>
      </c>
      <c r="M90" s="100">
        <v>57.142857142857153</v>
      </c>
      <c r="N90" s="99">
        <v>5.6</v>
      </c>
      <c r="O90" s="100">
        <v>25</v>
      </c>
      <c r="P90" s="99"/>
      <c r="Q90" s="100"/>
      <c r="R90" s="99"/>
      <c r="S90" s="100"/>
      <c r="T90" s="99"/>
      <c r="U90" s="100"/>
      <c r="V90" s="99">
        <v>303.63817235396181</v>
      </c>
      <c r="W90" s="100">
        <v>20.318455230425943</v>
      </c>
    </row>
    <row r="91" spans="1:23" s="44" customFormat="1" ht="37.5" customHeight="1" x14ac:dyDescent="0.15">
      <c r="A91" s="57"/>
      <c r="B91" s="139"/>
      <c r="C91" s="52" t="s">
        <v>60</v>
      </c>
      <c r="D91" s="101"/>
      <c r="E91" s="102"/>
      <c r="F91" s="101"/>
      <c r="G91" s="102"/>
      <c r="H91" s="101"/>
      <c r="I91" s="102"/>
      <c r="J91" s="101">
        <v>17.96153846153846</v>
      </c>
      <c r="K91" s="102">
        <v>4.5454545454545459</v>
      </c>
      <c r="L91" s="101">
        <v>11.428571428571429</v>
      </c>
      <c r="M91" s="102">
        <v>14.285714285714288</v>
      </c>
      <c r="N91" s="101">
        <v>5.6</v>
      </c>
      <c r="O91" s="102">
        <v>25</v>
      </c>
      <c r="P91" s="101"/>
      <c r="Q91" s="102"/>
      <c r="R91" s="101"/>
      <c r="S91" s="102"/>
      <c r="T91" s="101"/>
      <c r="U91" s="102"/>
      <c r="V91" s="101">
        <v>34.990109890109892</v>
      </c>
      <c r="W91" s="102">
        <v>2.3414216196806374</v>
      </c>
    </row>
    <row r="92" spans="1:23" s="44" customFormat="1" ht="37.5" customHeight="1" x14ac:dyDescent="0.15">
      <c r="A92" s="57"/>
      <c r="B92" s="139"/>
      <c r="C92" s="52" t="s">
        <v>66</v>
      </c>
      <c r="D92" s="101"/>
      <c r="E92" s="102"/>
      <c r="F92" s="101">
        <v>81.473684210526315</v>
      </c>
      <c r="G92" s="102">
        <v>16.666666666666664</v>
      </c>
      <c r="H92" s="101"/>
      <c r="I92" s="102"/>
      <c r="J92" s="101">
        <v>71.84615384615384</v>
      </c>
      <c r="K92" s="102">
        <v>18.181818181818183</v>
      </c>
      <c r="L92" s="101">
        <v>11.428571428571429</v>
      </c>
      <c r="M92" s="102">
        <v>14.285714285714288</v>
      </c>
      <c r="N92" s="101">
        <v>11.2</v>
      </c>
      <c r="O92" s="102">
        <v>50</v>
      </c>
      <c r="P92" s="101"/>
      <c r="Q92" s="102"/>
      <c r="R92" s="101"/>
      <c r="S92" s="102"/>
      <c r="T92" s="101"/>
      <c r="U92" s="102"/>
      <c r="V92" s="101">
        <v>175.94840948525157</v>
      </c>
      <c r="W92" s="102">
        <v>11.773881568563885</v>
      </c>
    </row>
    <row r="93" spans="1:23" s="44" customFormat="1" ht="37.5" customHeight="1" x14ac:dyDescent="0.15">
      <c r="A93" s="57"/>
      <c r="B93" s="139"/>
      <c r="C93" s="52" t="s">
        <v>67</v>
      </c>
      <c r="D93" s="101"/>
      <c r="E93" s="102"/>
      <c r="F93" s="101">
        <v>108.63157894736842</v>
      </c>
      <c r="G93" s="102">
        <v>22.222222222222221</v>
      </c>
      <c r="H93" s="101">
        <v>206.5</v>
      </c>
      <c r="I93" s="102">
        <v>50</v>
      </c>
      <c r="J93" s="101">
        <v>71.84615384615384</v>
      </c>
      <c r="K93" s="102">
        <v>18.181818181818183</v>
      </c>
      <c r="L93" s="101">
        <v>5.7142857142857144</v>
      </c>
      <c r="M93" s="102">
        <v>7.1428571428571441</v>
      </c>
      <c r="N93" s="101"/>
      <c r="O93" s="102"/>
      <c r="P93" s="101"/>
      <c r="Q93" s="102"/>
      <c r="R93" s="101"/>
      <c r="S93" s="102"/>
      <c r="T93" s="101"/>
      <c r="U93" s="102"/>
      <c r="V93" s="101">
        <v>392.69201850780797</v>
      </c>
      <c r="W93" s="102">
        <v>26.277642022213236</v>
      </c>
    </row>
    <row r="94" spans="1:23" s="44" customFormat="1" ht="37.5" customHeight="1" x14ac:dyDescent="0.15">
      <c r="A94" s="57"/>
      <c r="B94" s="139"/>
      <c r="C94" s="53" t="s">
        <v>19</v>
      </c>
      <c r="D94" s="103">
        <v>95</v>
      </c>
      <c r="E94" s="104">
        <v>100</v>
      </c>
      <c r="F94" s="103">
        <v>190.10526315789474</v>
      </c>
      <c r="G94" s="104">
        <v>38.888888888888886</v>
      </c>
      <c r="H94" s="103">
        <v>206.5</v>
      </c>
      <c r="I94" s="104">
        <v>50</v>
      </c>
      <c r="J94" s="103">
        <v>89.807692307692292</v>
      </c>
      <c r="K94" s="104">
        <v>22.727272727272727</v>
      </c>
      <c r="L94" s="103">
        <v>5.7142857142857144</v>
      </c>
      <c r="M94" s="104">
        <v>7.1428571428571441</v>
      </c>
      <c r="N94" s="103"/>
      <c r="O94" s="104"/>
      <c r="P94" s="103"/>
      <c r="Q94" s="104"/>
      <c r="R94" s="103"/>
      <c r="S94" s="104"/>
      <c r="T94" s="103"/>
      <c r="U94" s="104"/>
      <c r="V94" s="103">
        <v>587.12724117987273</v>
      </c>
      <c r="W94" s="104">
        <v>39.288599559116285</v>
      </c>
    </row>
    <row r="95" spans="1:23" s="44" customFormat="1" ht="37.5" customHeight="1" x14ac:dyDescent="0.15">
      <c r="A95" s="58"/>
      <c r="B95" s="54"/>
      <c r="C95" s="56" t="s">
        <v>63</v>
      </c>
      <c r="D95" s="73">
        <v>95</v>
      </c>
      <c r="E95" s="126">
        <v>100</v>
      </c>
      <c r="F95" s="73">
        <v>488.84210526315792</v>
      </c>
      <c r="G95" s="126">
        <v>100</v>
      </c>
      <c r="H95" s="73">
        <v>413</v>
      </c>
      <c r="I95" s="126">
        <v>100</v>
      </c>
      <c r="J95" s="73">
        <v>395.15384615384608</v>
      </c>
      <c r="K95" s="126">
        <v>100</v>
      </c>
      <c r="L95" s="73">
        <v>79.999999999999986</v>
      </c>
      <c r="M95" s="126">
        <v>100</v>
      </c>
      <c r="N95" s="73">
        <v>22.4</v>
      </c>
      <c r="O95" s="126">
        <v>100</v>
      </c>
      <c r="P95" s="73"/>
      <c r="Q95" s="126"/>
      <c r="R95" s="73"/>
      <c r="S95" s="126"/>
      <c r="T95" s="73"/>
      <c r="U95" s="126"/>
      <c r="V95" s="73">
        <v>1494.3959514170042</v>
      </c>
      <c r="W95" s="126">
        <v>100</v>
      </c>
    </row>
    <row r="96" spans="1:23" s="44" customFormat="1" ht="37.5" customHeight="1" x14ac:dyDescent="0.15">
      <c r="A96" s="14"/>
      <c r="B96" s="166" t="s">
        <v>11</v>
      </c>
      <c r="C96" s="51" t="s">
        <v>59</v>
      </c>
      <c r="D96" s="99">
        <v>143.7635106828655</v>
      </c>
      <c r="E96" s="100">
        <v>4.9648682296380056</v>
      </c>
      <c r="F96" s="99">
        <v>764.79599453178423</v>
      </c>
      <c r="G96" s="100">
        <v>13.154537430059356</v>
      </c>
      <c r="H96" s="99">
        <v>745.66970271979744</v>
      </c>
      <c r="I96" s="100">
        <v>18.429853458671563</v>
      </c>
      <c r="J96" s="99">
        <v>1440.4621572759766</v>
      </c>
      <c r="K96" s="100">
        <v>28.052539024795522</v>
      </c>
      <c r="L96" s="99">
        <v>170.35116266132619</v>
      </c>
      <c r="M96" s="100">
        <v>34.018238145691313</v>
      </c>
      <c r="N96" s="99">
        <v>90.159472934472916</v>
      </c>
      <c r="O96" s="100">
        <v>38.547179303114774</v>
      </c>
      <c r="P96" s="99">
        <v>11.666666666666668</v>
      </c>
      <c r="Q96" s="100">
        <v>43.032786885245898</v>
      </c>
      <c r="R96" s="99">
        <v>2.0499999999999998</v>
      </c>
      <c r="S96" s="100">
        <v>29.285714285714285</v>
      </c>
      <c r="T96" s="99">
        <v>5</v>
      </c>
      <c r="U96" s="100">
        <v>71.428571428571431</v>
      </c>
      <c r="V96" s="99">
        <v>3373.9186674728899</v>
      </c>
      <c r="W96" s="100">
        <v>18.075036598436593</v>
      </c>
    </row>
    <row r="97" spans="1:23" s="44" customFormat="1" ht="37.5" customHeight="1" x14ac:dyDescent="0.15">
      <c r="A97" s="11"/>
      <c r="B97" s="167"/>
      <c r="C97" s="52" t="s">
        <v>60</v>
      </c>
      <c r="D97" s="101">
        <v>326.14767490573939</v>
      </c>
      <c r="E97" s="102">
        <v>11.263499490366886</v>
      </c>
      <c r="F97" s="101">
        <v>223.59675324675328</v>
      </c>
      <c r="G97" s="102">
        <v>3.8458776992220813</v>
      </c>
      <c r="H97" s="101">
        <v>425.39250022589681</v>
      </c>
      <c r="I97" s="102">
        <v>10.51393319721241</v>
      </c>
      <c r="J97" s="101">
        <v>915.16942188888197</v>
      </c>
      <c r="K97" s="102">
        <v>17.822631293824951</v>
      </c>
      <c r="L97" s="101">
        <v>107.48931909212281</v>
      </c>
      <c r="M97" s="102">
        <v>21.465056051678907</v>
      </c>
      <c r="N97" s="101">
        <v>64.851899335232673</v>
      </c>
      <c r="O97" s="102">
        <v>27.727067500046697</v>
      </c>
      <c r="P97" s="101">
        <v>10.222222222222221</v>
      </c>
      <c r="Q97" s="102">
        <v>37.704918032786871</v>
      </c>
      <c r="R97" s="101">
        <v>2.0499999999999998</v>
      </c>
      <c r="S97" s="102">
        <v>29.285714285714285</v>
      </c>
      <c r="T97" s="101">
        <v>2</v>
      </c>
      <c r="U97" s="102">
        <v>28.571428571428573</v>
      </c>
      <c r="V97" s="101">
        <v>2076.9197909168493</v>
      </c>
      <c r="W97" s="102">
        <v>11.126646766786939</v>
      </c>
    </row>
    <row r="98" spans="1:23" s="44" customFormat="1" ht="37.5" customHeight="1" x14ac:dyDescent="0.15">
      <c r="A98" s="11"/>
      <c r="B98" s="167"/>
      <c r="C98" s="52" t="s">
        <v>66</v>
      </c>
      <c r="D98" s="101">
        <v>391.05404273146206</v>
      </c>
      <c r="E98" s="102">
        <v>13.505038821094544</v>
      </c>
      <c r="F98" s="101">
        <v>941.97519936204185</v>
      </c>
      <c r="G98" s="102">
        <v>16.202030484981357</v>
      </c>
      <c r="H98" s="101">
        <v>680.08813589952103</v>
      </c>
      <c r="I98" s="102">
        <v>16.808949911592684</v>
      </c>
      <c r="J98" s="101">
        <v>1108.7425613132502</v>
      </c>
      <c r="K98" s="102">
        <v>21.592406168107818</v>
      </c>
      <c r="L98" s="101">
        <v>120.23951379617264</v>
      </c>
      <c r="M98" s="102">
        <v>24.01120339267835</v>
      </c>
      <c r="N98" s="101">
        <v>57.721842355175696</v>
      </c>
      <c r="O98" s="102">
        <v>24.678651444515459</v>
      </c>
      <c r="P98" s="101">
        <v>3.5555555555555554</v>
      </c>
      <c r="Q98" s="102">
        <v>13.114754098360653</v>
      </c>
      <c r="R98" s="101">
        <v>2.9</v>
      </c>
      <c r="S98" s="102">
        <v>41.428571428571431</v>
      </c>
      <c r="T98" s="101"/>
      <c r="U98" s="102"/>
      <c r="V98" s="101">
        <v>3306.2768510131791</v>
      </c>
      <c r="W98" s="102">
        <v>17.712660255497134</v>
      </c>
    </row>
    <row r="99" spans="1:23" s="44" customFormat="1" ht="37.5" customHeight="1" x14ac:dyDescent="0.15">
      <c r="A99" s="11"/>
      <c r="B99" s="167"/>
      <c r="C99" s="52" t="s">
        <v>67</v>
      </c>
      <c r="D99" s="101">
        <v>481.7981985756179</v>
      </c>
      <c r="E99" s="102">
        <v>16.638885332187474</v>
      </c>
      <c r="F99" s="101">
        <v>1025.0791979949877</v>
      </c>
      <c r="G99" s="102">
        <v>17.631424295122784</v>
      </c>
      <c r="H99" s="101">
        <v>728.42644799855429</v>
      </c>
      <c r="I99" s="102">
        <v>18.003671924804852</v>
      </c>
      <c r="J99" s="101">
        <v>705.81451941155808</v>
      </c>
      <c r="K99" s="102">
        <v>13.7455116401691</v>
      </c>
      <c r="L99" s="101">
        <v>61.658016243880724</v>
      </c>
      <c r="M99" s="102">
        <v>12.31278405974402</v>
      </c>
      <c r="N99" s="101">
        <v>7.4862298195631531</v>
      </c>
      <c r="O99" s="102">
        <v>3.200695764589903</v>
      </c>
      <c r="P99" s="101">
        <v>1.6666666666666667</v>
      </c>
      <c r="Q99" s="102">
        <v>6.1475409836065564</v>
      </c>
      <c r="R99" s="101"/>
      <c r="S99" s="102"/>
      <c r="T99" s="101"/>
      <c r="U99" s="102"/>
      <c r="V99" s="101">
        <v>3011.9292767108286</v>
      </c>
      <c r="W99" s="102">
        <v>16.135757045153586</v>
      </c>
    </row>
    <row r="100" spans="1:23" s="44" customFormat="1" ht="37.5" customHeight="1" x14ac:dyDescent="0.15">
      <c r="A100" s="11"/>
      <c r="B100" s="167"/>
      <c r="C100" s="53" t="s">
        <v>19</v>
      </c>
      <c r="D100" s="103">
        <v>1552.8524088814411</v>
      </c>
      <c r="E100" s="104">
        <v>53.627708126713102</v>
      </c>
      <c r="F100" s="103">
        <v>2858.4858692185016</v>
      </c>
      <c r="G100" s="104">
        <v>49.166130090614416</v>
      </c>
      <c r="H100" s="103">
        <v>1466.4114484503475</v>
      </c>
      <c r="I100" s="104">
        <v>36.243591507718477</v>
      </c>
      <c r="J100" s="103">
        <v>964.68400173557302</v>
      </c>
      <c r="K100" s="104">
        <v>18.786911873102628</v>
      </c>
      <c r="L100" s="103">
        <v>41.026201602136176</v>
      </c>
      <c r="M100" s="104">
        <v>8.1927183502073895</v>
      </c>
      <c r="N100" s="103">
        <v>13.674382716049381</v>
      </c>
      <c r="O100" s="104">
        <v>5.8464059877331698</v>
      </c>
      <c r="P100" s="103"/>
      <c r="Q100" s="104"/>
      <c r="R100" s="103"/>
      <c r="S100" s="104"/>
      <c r="T100" s="103"/>
      <c r="U100" s="104"/>
      <c r="V100" s="103">
        <v>6897.1343126040483</v>
      </c>
      <c r="W100" s="104">
        <v>36.949899334125753</v>
      </c>
    </row>
    <row r="101" spans="1:23" s="44" customFormat="1" ht="37.5" customHeight="1" x14ac:dyDescent="0.15">
      <c r="A101" s="13"/>
      <c r="B101" s="54"/>
      <c r="C101" s="56" t="s">
        <v>63</v>
      </c>
      <c r="D101" s="73">
        <v>2895.6158357771255</v>
      </c>
      <c r="E101" s="126">
        <v>100</v>
      </c>
      <c r="F101" s="73">
        <v>5813.9330143540692</v>
      </c>
      <c r="G101" s="126">
        <v>100</v>
      </c>
      <c r="H101" s="73">
        <v>4045.9882352941177</v>
      </c>
      <c r="I101" s="126">
        <v>100</v>
      </c>
      <c r="J101" s="73">
        <v>5134.8726616252388</v>
      </c>
      <c r="K101" s="126">
        <v>100</v>
      </c>
      <c r="L101" s="73">
        <v>500.76421339563865</v>
      </c>
      <c r="M101" s="126">
        <v>100</v>
      </c>
      <c r="N101" s="73">
        <v>233.8938271604938</v>
      </c>
      <c r="O101" s="126">
        <v>100</v>
      </c>
      <c r="P101" s="73">
        <v>27.111111111111118</v>
      </c>
      <c r="Q101" s="126">
        <v>100</v>
      </c>
      <c r="R101" s="73">
        <v>7</v>
      </c>
      <c r="S101" s="126">
        <v>100</v>
      </c>
      <c r="T101" s="73">
        <v>7</v>
      </c>
      <c r="U101" s="126">
        <v>100</v>
      </c>
      <c r="V101" s="73">
        <v>18666.178898717793</v>
      </c>
      <c r="W101" s="126">
        <v>100</v>
      </c>
    </row>
    <row r="102" spans="1:23" s="44" customFormat="1" ht="37.5" customHeight="1" x14ac:dyDescent="0.15">
      <c r="A102" s="160" t="s">
        <v>79</v>
      </c>
      <c r="B102" s="140" t="s">
        <v>80</v>
      </c>
      <c r="C102" s="51" t="s">
        <v>59</v>
      </c>
      <c r="D102" s="99">
        <v>36.142857142857146</v>
      </c>
      <c r="E102" s="100">
        <v>14.285714285714286</v>
      </c>
      <c r="F102" s="99"/>
      <c r="G102" s="100"/>
      <c r="H102" s="99">
        <v>47.53846153846154</v>
      </c>
      <c r="I102" s="100">
        <v>27.272727272727273</v>
      </c>
      <c r="J102" s="99">
        <v>45.157894736842103</v>
      </c>
      <c r="K102" s="100">
        <v>7.8947368421052628</v>
      </c>
      <c r="L102" s="99"/>
      <c r="M102" s="100"/>
      <c r="N102" s="99">
        <v>2</v>
      </c>
      <c r="O102" s="100">
        <v>25</v>
      </c>
      <c r="P102" s="99"/>
      <c r="Q102" s="100"/>
      <c r="R102" s="99"/>
      <c r="S102" s="100"/>
      <c r="T102" s="99"/>
      <c r="U102" s="100"/>
      <c r="V102" s="99">
        <v>130.8392134181608</v>
      </c>
      <c r="W102" s="100">
        <v>7.7451380831295946</v>
      </c>
    </row>
    <row r="103" spans="1:23" s="44" customFormat="1" ht="37.5" customHeight="1" x14ac:dyDescent="0.15">
      <c r="A103" s="161"/>
      <c r="B103" s="139"/>
      <c r="C103" s="52" t="s">
        <v>60</v>
      </c>
      <c r="D103" s="101"/>
      <c r="E103" s="102"/>
      <c r="F103" s="101">
        <v>55.333333333333336</v>
      </c>
      <c r="G103" s="102">
        <v>8.3333333333333339</v>
      </c>
      <c r="H103" s="101">
        <v>15.846153846153847</v>
      </c>
      <c r="I103" s="102">
        <v>9.0909090909090899</v>
      </c>
      <c r="J103" s="101">
        <v>45.157894736842103</v>
      </c>
      <c r="K103" s="102">
        <v>7.8947368421052628</v>
      </c>
      <c r="L103" s="101"/>
      <c r="M103" s="102"/>
      <c r="N103" s="101">
        <v>6</v>
      </c>
      <c r="O103" s="102">
        <v>75</v>
      </c>
      <c r="P103" s="101"/>
      <c r="Q103" s="102"/>
      <c r="R103" s="101"/>
      <c r="S103" s="102"/>
      <c r="T103" s="101"/>
      <c r="U103" s="102"/>
      <c r="V103" s="101">
        <v>122.33738191632929</v>
      </c>
      <c r="W103" s="102">
        <v>7.2418649647660889</v>
      </c>
    </row>
    <row r="104" spans="1:23" s="44" customFormat="1" ht="37.5" customHeight="1" x14ac:dyDescent="0.15">
      <c r="A104" s="161"/>
      <c r="B104" s="139"/>
      <c r="C104" s="52" t="s">
        <v>66</v>
      </c>
      <c r="D104" s="101"/>
      <c r="E104" s="102"/>
      <c r="F104" s="101">
        <v>221.33333333333334</v>
      </c>
      <c r="G104" s="102">
        <v>33.333333333333336</v>
      </c>
      <c r="H104" s="101">
        <v>47.53846153846154</v>
      </c>
      <c r="I104" s="102">
        <v>27.272727272727273</v>
      </c>
      <c r="J104" s="101">
        <v>210.73684210526315</v>
      </c>
      <c r="K104" s="102">
        <v>36.84210526315789</v>
      </c>
      <c r="L104" s="101"/>
      <c r="M104" s="102"/>
      <c r="N104" s="101"/>
      <c r="O104" s="102"/>
      <c r="P104" s="101"/>
      <c r="Q104" s="102"/>
      <c r="R104" s="101"/>
      <c r="S104" s="102"/>
      <c r="T104" s="101"/>
      <c r="U104" s="102"/>
      <c r="V104" s="101">
        <v>479.60863697705804</v>
      </c>
      <c r="W104" s="102">
        <v>28.39083958244959</v>
      </c>
    </row>
    <row r="105" spans="1:23" s="44" customFormat="1" ht="37.5" customHeight="1" x14ac:dyDescent="0.15">
      <c r="A105" s="161"/>
      <c r="B105" s="139"/>
      <c r="C105" s="52" t="s">
        <v>67</v>
      </c>
      <c r="D105" s="101">
        <v>144.57142857142858</v>
      </c>
      <c r="E105" s="102">
        <v>57.142857142857146</v>
      </c>
      <c r="F105" s="101">
        <v>55.333333333333336</v>
      </c>
      <c r="G105" s="102">
        <v>8.3333333333333339</v>
      </c>
      <c r="H105" s="101">
        <v>15.846153846153847</v>
      </c>
      <c r="I105" s="102">
        <v>9.0909090909090899</v>
      </c>
      <c r="J105" s="101">
        <v>45.157894736842103</v>
      </c>
      <c r="K105" s="102">
        <v>7.8947368421052628</v>
      </c>
      <c r="L105" s="101">
        <v>18</v>
      </c>
      <c r="M105" s="102">
        <v>100</v>
      </c>
      <c r="N105" s="101"/>
      <c r="O105" s="102"/>
      <c r="P105" s="101"/>
      <c r="Q105" s="102"/>
      <c r="R105" s="101"/>
      <c r="S105" s="102"/>
      <c r="T105" s="101"/>
      <c r="U105" s="102"/>
      <c r="V105" s="101">
        <v>278.90881048775788</v>
      </c>
      <c r="W105" s="102">
        <v>16.510243323805163</v>
      </c>
    </row>
    <row r="106" spans="1:23" s="44" customFormat="1" ht="37.5" customHeight="1" x14ac:dyDescent="0.15">
      <c r="A106" s="57"/>
      <c r="B106" s="139"/>
      <c r="C106" s="53" t="s">
        <v>19</v>
      </c>
      <c r="D106" s="105">
        <v>72.285714285714292</v>
      </c>
      <c r="E106" s="106">
        <v>28.571428571428573</v>
      </c>
      <c r="F106" s="103">
        <v>332</v>
      </c>
      <c r="G106" s="104">
        <v>50</v>
      </c>
      <c r="H106" s="103">
        <v>47.53846153846154</v>
      </c>
      <c r="I106" s="104">
        <v>27.272727272727273</v>
      </c>
      <c r="J106" s="103">
        <v>225.78947368421052</v>
      </c>
      <c r="K106" s="104">
        <v>39.473684210526315</v>
      </c>
      <c r="L106" s="103"/>
      <c r="M106" s="104"/>
      <c r="N106" s="103"/>
      <c r="O106" s="104"/>
      <c r="P106" s="103"/>
      <c r="Q106" s="104"/>
      <c r="R106" s="103"/>
      <c r="S106" s="104"/>
      <c r="T106" s="103"/>
      <c r="U106" s="104"/>
      <c r="V106" s="103">
        <v>677.61364950838629</v>
      </c>
      <c r="W106" s="104">
        <v>40.111914045849559</v>
      </c>
    </row>
    <row r="107" spans="1:23" s="44" customFormat="1" ht="37.5" customHeight="1" x14ac:dyDescent="0.15">
      <c r="A107" s="58"/>
      <c r="B107" s="54"/>
      <c r="C107" s="56" t="s">
        <v>63</v>
      </c>
      <c r="D107" s="127">
        <v>253</v>
      </c>
      <c r="E107" s="128">
        <v>100</v>
      </c>
      <c r="F107" s="73">
        <v>664</v>
      </c>
      <c r="G107" s="126">
        <v>100</v>
      </c>
      <c r="H107" s="73">
        <v>174.30769230769232</v>
      </c>
      <c r="I107" s="126">
        <v>100</v>
      </c>
      <c r="J107" s="73">
        <v>572</v>
      </c>
      <c r="K107" s="126">
        <v>100</v>
      </c>
      <c r="L107" s="73">
        <v>18</v>
      </c>
      <c r="M107" s="126">
        <v>100</v>
      </c>
      <c r="N107" s="73">
        <v>8</v>
      </c>
      <c r="O107" s="126">
        <v>100</v>
      </c>
      <c r="P107" s="73"/>
      <c r="Q107" s="126"/>
      <c r="R107" s="73"/>
      <c r="S107" s="126"/>
      <c r="T107" s="73"/>
      <c r="U107" s="126"/>
      <c r="V107" s="73">
        <v>1689.3076923076924</v>
      </c>
      <c r="W107" s="126">
        <v>100</v>
      </c>
    </row>
    <row r="108" spans="1:23" s="44" customFormat="1" ht="37.5" customHeight="1" x14ac:dyDescent="0.15">
      <c r="A108" s="57"/>
      <c r="B108" s="140" t="s">
        <v>81</v>
      </c>
      <c r="C108" s="51" t="s">
        <v>59</v>
      </c>
      <c r="D108" s="99">
        <v>23</v>
      </c>
      <c r="E108" s="100">
        <v>16.666666666666668</v>
      </c>
      <c r="F108" s="99">
        <v>120.42857142857144</v>
      </c>
      <c r="G108" s="100">
        <v>42.857142857142861</v>
      </c>
      <c r="H108" s="99"/>
      <c r="I108" s="100"/>
      <c r="J108" s="99">
        <v>57</v>
      </c>
      <c r="K108" s="100">
        <v>28.571428571428573</v>
      </c>
      <c r="L108" s="99"/>
      <c r="M108" s="100"/>
      <c r="N108" s="99">
        <v>6</v>
      </c>
      <c r="O108" s="100">
        <v>33.333333333333336</v>
      </c>
      <c r="P108" s="99"/>
      <c r="Q108" s="100"/>
      <c r="R108" s="99"/>
      <c r="S108" s="100"/>
      <c r="T108" s="99"/>
      <c r="U108" s="100"/>
      <c r="V108" s="99">
        <v>206.42857142857144</v>
      </c>
      <c r="W108" s="100">
        <v>21.252812872291923</v>
      </c>
    </row>
    <row r="109" spans="1:23" s="44" customFormat="1" ht="37.5" customHeight="1" x14ac:dyDescent="0.15">
      <c r="A109" s="57"/>
      <c r="B109" s="139"/>
      <c r="C109" s="52" t="s">
        <v>60</v>
      </c>
      <c r="D109" s="101"/>
      <c r="E109" s="102"/>
      <c r="F109" s="101"/>
      <c r="G109" s="102"/>
      <c r="H109" s="101"/>
      <c r="I109" s="102"/>
      <c r="J109" s="101">
        <v>9.5</v>
      </c>
      <c r="K109" s="102">
        <v>4.7619047619047619</v>
      </c>
      <c r="L109" s="101"/>
      <c r="M109" s="102"/>
      <c r="N109" s="101"/>
      <c r="O109" s="102"/>
      <c r="P109" s="101"/>
      <c r="Q109" s="102"/>
      <c r="R109" s="101"/>
      <c r="S109" s="102"/>
      <c r="T109" s="101"/>
      <c r="U109" s="102"/>
      <c r="V109" s="101">
        <v>9.5</v>
      </c>
      <c r="W109" s="102">
        <v>0.97807062699474934</v>
      </c>
    </row>
    <row r="110" spans="1:23" s="44" customFormat="1" ht="37.5" customHeight="1" x14ac:dyDescent="0.15">
      <c r="A110" s="57"/>
      <c r="B110" s="139"/>
      <c r="C110" s="52" t="s">
        <v>66</v>
      </c>
      <c r="D110" s="101"/>
      <c r="E110" s="102"/>
      <c r="F110" s="101"/>
      <c r="G110" s="102"/>
      <c r="H110" s="101"/>
      <c r="I110" s="102"/>
      <c r="J110" s="101">
        <v>9.5</v>
      </c>
      <c r="K110" s="102">
        <v>4.7619047619047619</v>
      </c>
      <c r="L110" s="101">
        <v>34</v>
      </c>
      <c r="M110" s="102">
        <v>100</v>
      </c>
      <c r="N110" s="101">
        <v>6</v>
      </c>
      <c r="O110" s="102">
        <v>33.333333333333336</v>
      </c>
      <c r="P110" s="101"/>
      <c r="Q110" s="102"/>
      <c r="R110" s="101"/>
      <c r="S110" s="102"/>
      <c r="T110" s="101"/>
      <c r="U110" s="102"/>
      <c r="V110" s="101">
        <v>49.5</v>
      </c>
      <c r="W110" s="102">
        <v>5.0962627406568517</v>
      </c>
    </row>
    <row r="111" spans="1:23" s="44" customFormat="1" ht="37.5" customHeight="1" x14ac:dyDescent="0.15">
      <c r="A111" s="57"/>
      <c r="B111" s="139"/>
      <c r="C111" s="52" t="s">
        <v>67</v>
      </c>
      <c r="D111" s="101">
        <v>46</v>
      </c>
      <c r="E111" s="102">
        <v>33.333333333333336</v>
      </c>
      <c r="F111" s="101"/>
      <c r="G111" s="102"/>
      <c r="H111" s="101"/>
      <c r="I111" s="102"/>
      <c r="J111" s="101">
        <v>38</v>
      </c>
      <c r="K111" s="102">
        <v>19.047619047619047</v>
      </c>
      <c r="L111" s="101"/>
      <c r="M111" s="102"/>
      <c r="N111" s="101">
        <v>6</v>
      </c>
      <c r="O111" s="102">
        <v>33.333333333333336</v>
      </c>
      <c r="P111" s="101"/>
      <c r="Q111" s="102"/>
      <c r="R111" s="101"/>
      <c r="S111" s="102"/>
      <c r="T111" s="101"/>
      <c r="U111" s="102"/>
      <c r="V111" s="101">
        <v>90</v>
      </c>
      <c r="W111" s="102">
        <v>9.265932255739731</v>
      </c>
    </row>
    <row r="112" spans="1:23" s="44" customFormat="1" ht="37.5" customHeight="1" x14ac:dyDescent="0.15">
      <c r="A112" s="57"/>
      <c r="B112" s="139"/>
      <c r="C112" s="53" t="s">
        <v>19</v>
      </c>
      <c r="D112" s="103">
        <v>69</v>
      </c>
      <c r="E112" s="104">
        <v>50</v>
      </c>
      <c r="F112" s="103">
        <v>160.57142857142858</v>
      </c>
      <c r="G112" s="104">
        <v>57.142857142857146</v>
      </c>
      <c r="H112" s="103">
        <v>300.8</v>
      </c>
      <c r="I112" s="104">
        <v>100</v>
      </c>
      <c r="J112" s="103">
        <v>85.5</v>
      </c>
      <c r="K112" s="104">
        <v>42.857142857142854</v>
      </c>
      <c r="L112" s="103"/>
      <c r="M112" s="104"/>
      <c r="N112" s="103"/>
      <c r="O112" s="104"/>
      <c r="P112" s="103"/>
      <c r="Q112" s="104"/>
      <c r="R112" s="103"/>
      <c r="S112" s="104"/>
      <c r="T112" s="103"/>
      <c r="U112" s="104"/>
      <c r="V112" s="103">
        <v>615.87142857142862</v>
      </c>
      <c r="W112" s="104">
        <v>63.406921504316756</v>
      </c>
    </row>
    <row r="113" spans="1:23" s="44" customFormat="1" ht="37.5" customHeight="1" x14ac:dyDescent="0.15">
      <c r="A113" s="58"/>
      <c r="B113" s="54"/>
      <c r="C113" s="56" t="s">
        <v>63</v>
      </c>
      <c r="D113" s="73">
        <v>138</v>
      </c>
      <c r="E113" s="126">
        <v>100</v>
      </c>
      <c r="F113" s="73">
        <v>281</v>
      </c>
      <c r="G113" s="126">
        <v>100</v>
      </c>
      <c r="H113" s="73">
        <v>300.8</v>
      </c>
      <c r="I113" s="126">
        <v>100</v>
      </c>
      <c r="J113" s="73">
        <v>199.5</v>
      </c>
      <c r="K113" s="126">
        <v>100</v>
      </c>
      <c r="L113" s="73">
        <v>34</v>
      </c>
      <c r="M113" s="126">
        <v>100</v>
      </c>
      <c r="N113" s="73">
        <v>18</v>
      </c>
      <c r="O113" s="126">
        <v>100</v>
      </c>
      <c r="P113" s="73"/>
      <c r="Q113" s="126"/>
      <c r="R113" s="73"/>
      <c r="S113" s="126"/>
      <c r="T113" s="73"/>
      <c r="U113" s="126"/>
      <c r="V113" s="73">
        <v>971.3</v>
      </c>
      <c r="W113" s="126">
        <v>100</v>
      </c>
    </row>
    <row r="114" spans="1:23" s="44" customFormat="1" ht="37.5" customHeight="1" x14ac:dyDescent="0.15">
      <c r="A114" s="68"/>
      <c r="B114" s="140" t="s">
        <v>82</v>
      </c>
      <c r="C114" s="51" t="s">
        <v>59</v>
      </c>
      <c r="D114" s="99">
        <v>62.93333333333333</v>
      </c>
      <c r="E114" s="100">
        <v>15.384615384615387</v>
      </c>
      <c r="F114" s="99">
        <v>153.43589743589743</v>
      </c>
      <c r="G114" s="100">
        <v>21.05263157894737</v>
      </c>
      <c r="H114" s="99">
        <v>95.52</v>
      </c>
      <c r="I114" s="100">
        <v>24</v>
      </c>
      <c r="J114" s="99">
        <v>271.48936170212772</v>
      </c>
      <c r="K114" s="100">
        <v>42.553191489361694</v>
      </c>
      <c r="L114" s="99">
        <v>26</v>
      </c>
      <c r="M114" s="100">
        <v>65</v>
      </c>
      <c r="N114" s="99">
        <v>4.4000000000000004</v>
      </c>
      <c r="O114" s="100">
        <v>40</v>
      </c>
      <c r="P114" s="99"/>
      <c r="Q114" s="100"/>
      <c r="R114" s="99"/>
      <c r="S114" s="100"/>
      <c r="T114" s="99"/>
      <c r="U114" s="100"/>
      <c r="V114" s="99">
        <v>613.77859247135848</v>
      </c>
      <c r="W114" s="100">
        <v>27.586953537699387</v>
      </c>
    </row>
    <row r="115" spans="1:23" s="44" customFormat="1" ht="37.5" customHeight="1" x14ac:dyDescent="0.15">
      <c r="A115" s="68"/>
      <c r="B115" s="139"/>
      <c r="C115" s="52" t="s">
        <v>60</v>
      </c>
      <c r="D115" s="101"/>
      <c r="E115" s="102"/>
      <c r="F115" s="101">
        <v>19.179487179487179</v>
      </c>
      <c r="G115" s="102">
        <v>2.6315789473684212</v>
      </c>
      <c r="H115" s="101">
        <v>31.84</v>
      </c>
      <c r="I115" s="102">
        <v>8</v>
      </c>
      <c r="J115" s="101">
        <v>67.872340425531917</v>
      </c>
      <c r="K115" s="102">
        <v>10.638297872340422</v>
      </c>
      <c r="L115" s="101">
        <v>4</v>
      </c>
      <c r="M115" s="102">
        <v>10</v>
      </c>
      <c r="N115" s="101">
        <v>2.2000000000000002</v>
      </c>
      <c r="O115" s="102">
        <v>20</v>
      </c>
      <c r="P115" s="101"/>
      <c r="Q115" s="102"/>
      <c r="R115" s="101"/>
      <c r="S115" s="102"/>
      <c r="T115" s="101"/>
      <c r="U115" s="102"/>
      <c r="V115" s="101">
        <v>125.09182760501911</v>
      </c>
      <c r="W115" s="102">
        <v>5.6223896995016114</v>
      </c>
    </row>
    <row r="116" spans="1:23" s="44" customFormat="1" ht="37.5" customHeight="1" x14ac:dyDescent="0.15">
      <c r="A116" s="68"/>
      <c r="B116" s="139"/>
      <c r="C116" s="52" t="s">
        <v>66</v>
      </c>
      <c r="D116" s="101">
        <v>94.399999999999991</v>
      </c>
      <c r="E116" s="102">
        <v>23.076923076923077</v>
      </c>
      <c r="F116" s="101">
        <v>76.717948717948715</v>
      </c>
      <c r="G116" s="102">
        <v>10.526315789473685</v>
      </c>
      <c r="H116" s="101">
        <v>47.76</v>
      </c>
      <c r="I116" s="102">
        <v>12</v>
      </c>
      <c r="J116" s="101">
        <v>135.74468085106386</v>
      </c>
      <c r="K116" s="102">
        <v>21.276595744680847</v>
      </c>
      <c r="L116" s="101">
        <v>2</v>
      </c>
      <c r="M116" s="102">
        <v>5</v>
      </c>
      <c r="N116" s="101">
        <v>2.2000000000000002</v>
      </c>
      <c r="O116" s="102">
        <v>20</v>
      </c>
      <c r="P116" s="101"/>
      <c r="Q116" s="102"/>
      <c r="R116" s="101"/>
      <c r="S116" s="102"/>
      <c r="T116" s="101"/>
      <c r="U116" s="102"/>
      <c r="V116" s="101">
        <v>358.82262956901258</v>
      </c>
      <c r="W116" s="102">
        <v>16.127677523483175</v>
      </c>
    </row>
    <row r="117" spans="1:23" s="44" customFormat="1" ht="37.5" customHeight="1" x14ac:dyDescent="0.15">
      <c r="A117" s="68"/>
      <c r="B117" s="139"/>
      <c r="C117" s="52" t="s">
        <v>67</v>
      </c>
      <c r="D117" s="101">
        <v>94.399999999999991</v>
      </c>
      <c r="E117" s="102">
        <v>23.076923076923077</v>
      </c>
      <c r="F117" s="101">
        <v>153.43589743589743</v>
      </c>
      <c r="G117" s="102">
        <v>21.05263157894737</v>
      </c>
      <c r="H117" s="101">
        <v>127.36</v>
      </c>
      <c r="I117" s="102">
        <v>32</v>
      </c>
      <c r="J117" s="101">
        <v>54.297872340425535</v>
      </c>
      <c r="K117" s="102">
        <v>8.5106382978723385</v>
      </c>
      <c r="L117" s="101">
        <v>4</v>
      </c>
      <c r="M117" s="102">
        <v>10</v>
      </c>
      <c r="N117" s="101"/>
      <c r="O117" s="102"/>
      <c r="P117" s="101"/>
      <c r="Q117" s="102"/>
      <c r="R117" s="101"/>
      <c r="S117" s="102"/>
      <c r="T117" s="101"/>
      <c r="U117" s="102"/>
      <c r="V117" s="101">
        <v>433.49376977632301</v>
      </c>
      <c r="W117" s="102">
        <v>19.483854002711286</v>
      </c>
    </row>
    <row r="118" spans="1:23" s="44" customFormat="1" ht="37.5" customHeight="1" x14ac:dyDescent="0.15">
      <c r="A118" s="57"/>
      <c r="B118" s="139"/>
      <c r="C118" s="53" t="s">
        <v>19</v>
      </c>
      <c r="D118" s="103">
        <v>157.33333333333331</v>
      </c>
      <c r="E118" s="104">
        <v>38.46153846153846</v>
      </c>
      <c r="F118" s="103">
        <v>326.05128205128204</v>
      </c>
      <c r="G118" s="104">
        <v>44.736842105263165</v>
      </c>
      <c r="H118" s="103">
        <v>95.52</v>
      </c>
      <c r="I118" s="104">
        <v>24</v>
      </c>
      <c r="J118" s="103">
        <v>108.59574468085108</v>
      </c>
      <c r="K118" s="104">
        <v>17.021276595744677</v>
      </c>
      <c r="L118" s="103">
        <v>4</v>
      </c>
      <c r="M118" s="104">
        <v>10</v>
      </c>
      <c r="N118" s="103">
        <v>2.2000000000000002</v>
      </c>
      <c r="O118" s="104">
        <v>20</v>
      </c>
      <c r="P118" s="103"/>
      <c r="Q118" s="104"/>
      <c r="R118" s="103"/>
      <c r="S118" s="104"/>
      <c r="T118" s="103"/>
      <c r="U118" s="104"/>
      <c r="V118" s="103">
        <v>693.7003600654665</v>
      </c>
      <c r="W118" s="104">
        <v>31.179125236604559</v>
      </c>
    </row>
    <row r="119" spans="1:23" s="44" customFormat="1" ht="37.5" customHeight="1" x14ac:dyDescent="0.15">
      <c r="A119" s="58"/>
      <c r="B119" s="54"/>
      <c r="C119" s="56" t="s">
        <v>63</v>
      </c>
      <c r="D119" s="73">
        <v>409.06666666666661</v>
      </c>
      <c r="E119" s="126">
        <v>100</v>
      </c>
      <c r="F119" s="73">
        <v>728.8205128205127</v>
      </c>
      <c r="G119" s="126">
        <v>100</v>
      </c>
      <c r="H119" s="73">
        <v>398</v>
      </c>
      <c r="I119" s="126">
        <v>100</v>
      </c>
      <c r="J119" s="73">
        <v>638.00000000000023</v>
      </c>
      <c r="K119" s="126">
        <v>100</v>
      </c>
      <c r="L119" s="73">
        <v>40</v>
      </c>
      <c r="M119" s="126">
        <v>100</v>
      </c>
      <c r="N119" s="73">
        <v>11</v>
      </c>
      <c r="O119" s="126">
        <v>100</v>
      </c>
      <c r="P119" s="73"/>
      <c r="Q119" s="126"/>
      <c r="R119" s="73"/>
      <c r="S119" s="126"/>
      <c r="T119" s="73"/>
      <c r="U119" s="126"/>
      <c r="V119" s="73">
        <v>2224.8871794871793</v>
      </c>
      <c r="W119" s="126">
        <v>100</v>
      </c>
    </row>
    <row r="120" spans="1:23" s="44" customFormat="1" ht="37.5" customHeight="1" x14ac:dyDescent="0.15">
      <c r="A120" s="57"/>
      <c r="B120" s="140" t="s">
        <v>83</v>
      </c>
      <c r="C120" s="51" t="s">
        <v>59</v>
      </c>
      <c r="D120" s="99">
        <v>20.25</v>
      </c>
      <c r="E120" s="100">
        <v>25</v>
      </c>
      <c r="F120" s="99">
        <v>32</v>
      </c>
      <c r="G120" s="100">
        <v>7.1428571428571432</v>
      </c>
      <c r="H120" s="99">
        <v>51.900000000000006</v>
      </c>
      <c r="I120" s="100">
        <v>30.000000000000004</v>
      </c>
      <c r="J120" s="99">
        <v>143</v>
      </c>
      <c r="K120" s="100">
        <v>30.952380952380953</v>
      </c>
      <c r="L120" s="99">
        <v>18.900000000000002</v>
      </c>
      <c r="M120" s="100">
        <v>52.941176470588239</v>
      </c>
      <c r="N120" s="99">
        <v>7</v>
      </c>
      <c r="O120" s="100">
        <v>49.999999999999993</v>
      </c>
      <c r="P120" s="99"/>
      <c r="Q120" s="100"/>
      <c r="R120" s="99"/>
      <c r="S120" s="100"/>
      <c r="T120" s="99"/>
      <c r="U120" s="100"/>
      <c r="V120" s="99">
        <v>273.05</v>
      </c>
      <c r="W120" s="100">
        <v>22.497322237785284</v>
      </c>
    </row>
    <row r="121" spans="1:23" s="44" customFormat="1" ht="37.5" customHeight="1" x14ac:dyDescent="0.15">
      <c r="A121" s="57"/>
      <c r="B121" s="139"/>
      <c r="C121" s="52" t="s">
        <v>60</v>
      </c>
      <c r="D121" s="101"/>
      <c r="E121" s="102"/>
      <c r="F121" s="101">
        <v>64</v>
      </c>
      <c r="G121" s="102">
        <v>14.285714285714286</v>
      </c>
      <c r="H121" s="101"/>
      <c r="I121" s="102"/>
      <c r="J121" s="101">
        <v>110</v>
      </c>
      <c r="K121" s="102">
        <v>23.80952380952381</v>
      </c>
      <c r="L121" s="101">
        <v>4.2</v>
      </c>
      <c r="M121" s="102">
        <v>11.76470588235294</v>
      </c>
      <c r="N121" s="101">
        <v>4.666666666666667</v>
      </c>
      <c r="O121" s="102">
        <v>33.333333333333329</v>
      </c>
      <c r="P121" s="101"/>
      <c r="Q121" s="102"/>
      <c r="R121" s="101"/>
      <c r="S121" s="102"/>
      <c r="T121" s="101"/>
      <c r="U121" s="102"/>
      <c r="V121" s="101">
        <v>182.86666666666665</v>
      </c>
      <c r="W121" s="102">
        <v>15.066875394798274</v>
      </c>
    </row>
    <row r="122" spans="1:23" s="44" customFormat="1" ht="37.5" customHeight="1" x14ac:dyDescent="0.15">
      <c r="A122" s="57"/>
      <c r="B122" s="139"/>
      <c r="C122" s="52" t="s">
        <v>66</v>
      </c>
      <c r="D122" s="101"/>
      <c r="E122" s="102"/>
      <c r="F122" s="101">
        <v>96</v>
      </c>
      <c r="G122" s="102">
        <v>21.428571428571427</v>
      </c>
      <c r="H122" s="101">
        <v>51.900000000000006</v>
      </c>
      <c r="I122" s="102">
        <v>30.000000000000004</v>
      </c>
      <c r="J122" s="101">
        <v>99</v>
      </c>
      <c r="K122" s="102">
        <v>21.428571428571427</v>
      </c>
      <c r="L122" s="101">
        <v>6.3000000000000007</v>
      </c>
      <c r="M122" s="102">
        <v>17.647058823529413</v>
      </c>
      <c r="N122" s="101">
        <v>2.3333333333333335</v>
      </c>
      <c r="O122" s="102">
        <v>16.666666666666664</v>
      </c>
      <c r="P122" s="101"/>
      <c r="Q122" s="102"/>
      <c r="R122" s="101"/>
      <c r="S122" s="102"/>
      <c r="T122" s="101"/>
      <c r="U122" s="102"/>
      <c r="V122" s="101">
        <v>255.53333333333336</v>
      </c>
      <c r="W122" s="102">
        <v>21.054077064623328</v>
      </c>
    </row>
    <row r="123" spans="1:23" s="44" customFormat="1" ht="37.5" customHeight="1" x14ac:dyDescent="0.15">
      <c r="A123" s="57"/>
      <c r="B123" s="139"/>
      <c r="C123" s="52" t="s">
        <v>67</v>
      </c>
      <c r="D123" s="101"/>
      <c r="E123" s="102"/>
      <c r="F123" s="101">
        <v>96</v>
      </c>
      <c r="G123" s="102">
        <v>21.428571428571427</v>
      </c>
      <c r="H123" s="101">
        <v>34.6</v>
      </c>
      <c r="I123" s="102">
        <v>20</v>
      </c>
      <c r="J123" s="101">
        <v>66</v>
      </c>
      <c r="K123" s="102">
        <v>14.285714285714286</v>
      </c>
      <c r="L123" s="101">
        <v>4.2</v>
      </c>
      <c r="M123" s="102">
        <v>11.76470588235294</v>
      </c>
      <c r="N123" s="101"/>
      <c r="O123" s="102"/>
      <c r="P123" s="101"/>
      <c r="Q123" s="102"/>
      <c r="R123" s="101"/>
      <c r="S123" s="102"/>
      <c r="T123" s="101"/>
      <c r="U123" s="102"/>
      <c r="V123" s="101">
        <v>200.79999999999998</v>
      </c>
      <c r="W123" s="102">
        <v>16.544450852764271</v>
      </c>
    </row>
    <row r="124" spans="1:23" s="44" customFormat="1" ht="37.5" customHeight="1" x14ac:dyDescent="0.15">
      <c r="A124" s="57"/>
      <c r="B124" s="139"/>
      <c r="C124" s="53" t="s">
        <v>19</v>
      </c>
      <c r="D124" s="103">
        <v>60.75</v>
      </c>
      <c r="E124" s="104">
        <v>75</v>
      </c>
      <c r="F124" s="103">
        <v>160</v>
      </c>
      <c r="G124" s="104">
        <v>35.714285714285715</v>
      </c>
      <c r="H124" s="103">
        <v>34.6</v>
      </c>
      <c r="I124" s="104">
        <v>20</v>
      </c>
      <c r="J124" s="103">
        <v>44</v>
      </c>
      <c r="K124" s="104">
        <v>9.5238095238095237</v>
      </c>
      <c r="L124" s="103">
        <v>2.1</v>
      </c>
      <c r="M124" s="104">
        <v>5.8823529411764701</v>
      </c>
      <c r="N124" s="103"/>
      <c r="O124" s="104"/>
      <c r="P124" s="103"/>
      <c r="Q124" s="104"/>
      <c r="R124" s="103"/>
      <c r="S124" s="104"/>
      <c r="T124" s="103"/>
      <c r="U124" s="104"/>
      <c r="V124" s="103">
        <v>301.45000000000005</v>
      </c>
      <c r="W124" s="104">
        <v>24.83727445002884</v>
      </c>
    </row>
    <row r="125" spans="1:23" s="44" customFormat="1" ht="37.5" customHeight="1" x14ac:dyDescent="0.15">
      <c r="A125" s="58"/>
      <c r="B125" s="54"/>
      <c r="C125" s="56" t="s">
        <v>63</v>
      </c>
      <c r="D125" s="73">
        <v>81</v>
      </c>
      <c r="E125" s="126">
        <v>100</v>
      </c>
      <c r="F125" s="73">
        <v>448</v>
      </c>
      <c r="G125" s="126">
        <v>100</v>
      </c>
      <c r="H125" s="73">
        <v>173</v>
      </c>
      <c r="I125" s="126">
        <v>100</v>
      </c>
      <c r="J125" s="73">
        <v>462</v>
      </c>
      <c r="K125" s="126">
        <v>100</v>
      </c>
      <c r="L125" s="73">
        <v>35.700000000000003</v>
      </c>
      <c r="M125" s="126">
        <v>100</v>
      </c>
      <c r="N125" s="73">
        <v>14.000000000000002</v>
      </c>
      <c r="O125" s="126">
        <v>100</v>
      </c>
      <c r="P125" s="73"/>
      <c r="Q125" s="126"/>
      <c r="R125" s="73"/>
      <c r="S125" s="126"/>
      <c r="T125" s="73"/>
      <c r="U125" s="126"/>
      <c r="V125" s="73">
        <v>1213.7</v>
      </c>
      <c r="W125" s="126">
        <v>100</v>
      </c>
    </row>
    <row r="126" spans="1:23" s="44" customFormat="1" ht="37.5" customHeight="1" x14ac:dyDescent="0.15">
      <c r="A126" s="69"/>
      <c r="B126" s="140" t="s">
        <v>84</v>
      </c>
      <c r="C126" s="51" t="s">
        <v>59</v>
      </c>
      <c r="D126" s="99">
        <v>21.551020408163264</v>
      </c>
      <c r="E126" s="100">
        <v>8.8888888888888893</v>
      </c>
      <c r="F126" s="99">
        <v>83.947368421052659</v>
      </c>
      <c r="G126" s="100">
        <v>19.642857142857146</v>
      </c>
      <c r="H126" s="99">
        <v>38.333333333333336</v>
      </c>
      <c r="I126" s="100">
        <v>11.428571428571429</v>
      </c>
      <c r="J126" s="99">
        <v>106.44827586206894</v>
      </c>
      <c r="K126" s="100">
        <v>31.578947368421048</v>
      </c>
      <c r="L126" s="99">
        <v>4.833333333333333</v>
      </c>
      <c r="M126" s="100">
        <v>16.666666666666664</v>
      </c>
      <c r="N126" s="99">
        <v>5</v>
      </c>
      <c r="O126" s="100">
        <v>100</v>
      </c>
      <c r="P126" s="99">
        <v>2</v>
      </c>
      <c r="Q126" s="100">
        <v>100</v>
      </c>
      <c r="R126" s="99"/>
      <c r="S126" s="100"/>
      <c r="T126" s="99"/>
      <c r="U126" s="100"/>
      <c r="V126" s="99">
        <v>262.11333135795155</v>
      </c>
      <c r="W126" s="100">
        <v>19.016866853288125</v>
      </c>
    </row>
    <row r="127" spans="1:23" s="44" customFormat="1" ht="37.5" customHeight="1" x14ac:dyDescent="0.15">
      <c r="A127" s="69"/>
      <c r="B127" s="139"/>
      <c r="C127" s="52" t="s">
        <v>60</v>
      </c>
      <c r="D127" s="101">
        <v>5.3877551020408161</v>
      </c>
      <c r="E127" s="102">
        <v>2.2222222222222223</v>
      </c>
      <c r="F127" s="101">
        <v>15.263157894736842</v>
      </c>
      <c r="G127" s="102">
        <v>3.5714285714285707</v>
      </c>
      <c r="H127" s="101">
        <v>19.166666666666668</v>
      </c>
      <c r="I127" s="102">
        <v>5.7142857142857144</v>
      </c>
      <c r="J127" s="101">
        <v>17.741379310344826</v>
      </c>
      <c r="K127" s="102">
        <v>5.2631578947368425</v>
      </c>
      <c r="L127" s="101">
        <v>4.833333333333333</v>
      </c>
      <c r="M127" s="102">
        <v>16.666666666666664</v>
      </c>
      <c r="N127" s="101"/>
      <c r="O127" s="102"/>
      <c r="P127" s="101"/>
      <c r="Q127" s="102"/>
      <c r="R127" s="101"/>
      <c r="S127" s="102"/>
      <c r="T127" s="101"/>
      <c r="U127" s="102"/>
      <c r="V127" s="101">
        <v>62.392292307122489</v>
      </c>
      <c r="W127" s="102">
        <v>4.5266904561052081</v>
      </c>
    </row>
    <row r="128" spans="1:23" s="44" customFormat="1" ht="37.5" customHeight="1" x14ac:dyDescent="0.15">
      <c r="A128" s="69"/>
      <c r="B128" s="139"/>
      <c r="C128" s="52" t="s">
        <v>66</v>
      </c>
      <c r="D128" s="101">
        <v>37.714285714285708</v>
      </c>
      <c r="E128" s="102">
        <v>15.555555555555555</v>
      </c>
      <c r="F128" s="101">
        <v>68.684210526315809</v>
      </c>
      <c r="G128" s="102">
        <v>16.071428571428573</v>
      </c>
      <c r="H128" s="101">
        <v>38.333333333333336</v>
      </c>
      <c r="I128" s="102">
        <v>11.428571428571429</v>
      </c>
      <c r="J128" s="101">
        <v>65.051724137931046</v>
      </c>
      <c r="K128" s="102">
        <v>19.298245614035093</v>
      </c>
      <c r="L128" s="101">
        <v>4.833333333333333</v>
      </c>
      <c r="M128" s="102">
        <v>16.666666666666664</v>
      </c>
      <c r="N128" s="101"/>
      <c r="O128" s="102"/>
      <c r="P128" s="101"/>
      <c r="Q128" s="102"/>
      <c r="R128" s="101"/>
      <c r="S128" s="102"/>
      <c r="T128" s="101"/>
      <c r="U128" s="102"/>
      <c r="V128" s="101">
        <v>214.61688704519923</v>
      </c>
      <c r="W128" s="102">
        <v>15.570901122278677</v>
      </c>
    </row>
    <row r="129" spans="1:23" s="44" customFormat="1" ht="37.5" customHeight="1" x14ac:dyDescent="0.15">
      <c r="A129" s="69"/>
      <c r="B129" s="139"/>
      <c r="C129" s="52" t="s">
        <v>67</v>
      </c>
      <c r="D129" s="101">
        <v>26.938775510204081</v>
      </c>
      <c r="E129" s="102">
        <v>11.111111111111112</v>
      </c>
      <c r="F129" s="101">
        <v>91.578947368421083</v>
      </c>
      <c r="G129" s="102">
        <v>21.428571428571431</v>
      </c>
      <c r="H129" s="101">
        <v>86.25</v>
      </c>
      <c r="I129" s="102">
        <v>25.714285714285712</v>
      </c>
      <c r="J129" s="101">
        <v>53.224137931034491</v>
      </c>
      <c r="K129" s="102">
        <v>15.789473684210531</v>
      </c>
      <c r="L129" s="101">
        <v>4.833333333333333</v>
      </c>
      <c r="M129" s="102">
        <v>16.666666666666664</v>
      </c>
      <c r="N129" s="101"/>
      <c r="O129" s="102"/>
      <c r="P129" s="101"/>
      <c r="Q129" s="102"/>
      <c r="R129" s="101"/>
      <c r="S129" s="102"/>
      <c r="T129" s="101"/>
      <c r="U129" s="102"/>
      <c r="V129" s="101">
        <v>262.82519414299298</v>
      </c>
      <c r="W129" s="102">
        <v>19.068513977571385</v>
      </c>
    </row>
    <row r="130" spans="1:23" s="44" customFormat="1" ht="37.5" customHeight="1" x14ac:dyDescent="0.15">
      <c r="A130" s="57"/>
      <c r="B130" s="139"/>
      <c r="C130" s="53" t="s">
        <v>19</v>
      </c>
      <c r="D130" s="103">
        <v>150.8571428571428</v>
      </c>
      <c r="E130" s="104">
        <v>62.222222222222214</v>
      </c>
      <c r="F130" s="103">
        <v>167.89473684210526</v>
      </c>
      <c r="G130" s="104">
        <v>39.285714285714278</v>
      </c>
      <c r="H130" s="103">
        <v>153.33333333333334</v>
      </c>
      <c r="I130" s="104">
        <v>45.714285714285715</v>
      </c>
      <c r="J130" s="103">
        <v>94.620689655172399</v>
      </c>
      <c r="K130" s="104">
        <v>28.07017543859649</v>
      </c>
      <c r="L130" s="103">
        <v>9.6666666666666661</v>
      </c>
      <c r="M130" s="104">
        <v>33.333333333333329</v>
      </c>
      <c r="N130" s="103"/>
      <c r="O130" s="104"/>
      <c r="P130" s="103"/>
      <c r="Q130" s="104"/>
      <c r="R130" s="103"/>
      <c r="S130" s="104"/>
      <c r="T130" s="103"/>
      <c r="U130" s="104"/>
      <c r="V130" s="103">
        <v>576.37256935442053</v>
      </c>
      <c r="W130" s="104">
        <v>41.817027590756609</v>
      </c>
    </row>
    <row r="131" spans="1:23" s="44" customFormat="1" ht="37.5" customHeight="1" x14ac:dyDescent="0.15">
      <c r="A131" s="59"/>
      <c r="B131" s="54"/>
      <c r="C131" s="56" t="s">
        <v>63</v>
      </c>
      <c r="D131" s="73">
        <v>242.44897959183669</v>
      </c>
      <c r="E131" s="126">
        <v>100</v>
      </c>
      <c r="F131" s="73">
        <v>427.36842105263167</v>
      </c>
      <c r="G131" s="126">
        <v>100</v>
      </c>
      <c r="H131" s="73">
        <v>335.41666666666669</v>
      </c>
      <c r="I131" s="126">
        <v>100</v>
      </c>
      <c r="J131" s="73">
        <v>337.08620689655169</v>
      </c>
      <c r="K131" s="126">
        <v>100</v>
      </c>
      <c r="L131" s="73">
        <v>29</v>
      </c>
      <c r="M131" s="126">
        <v>100</v>
      </c>
      <c r="N131" s="73">
        <v>5</v>
      </c>
      <c r="O131" s="126">
        <v>100</v>
      </c>
      <c r="P131" s="73">
        <v>2</v>
      </c>
      <c r="Q131" s="126">
        <v>100</v>
      </c>
      <c r="R131" s="73"/>
      <c r="S131" s="126"/>
      <c r="T131" s="73"/>
      <c r="U131" s="126"/>
      <c r="V131" s="73">
        <v>1378.3202742076867</v>
      </c>
      <c r="W131" s="126">
        <v>100</v>
      </c>
    </row>
    <row r="132" spans="1:23" s="44" customFormat="1" ht="37.5" customHeight="1" x14ac:dyDescent="0.15">
      <c r="A132" s="160" t="s">
        <v>85</v>
      </c>
      <c r="B132" s="140" t="s">
        <v>86</v>
      </c>
      <c r="C132" s="51" t="s">
        <v>59</v>
      </c>
      <c r="D132" s="99"/>
      <c r="E132" s="100"/>
      <c r="F132" s="99"/>
      <c r="G132" s="100"/>
      <c r="H132" s="99">
        <v>45</v>
      </c>
      <c r="I132" s="100">
        <v>50</v>
      </c>
      <c r="J132" s="99">
        <v>82.714285714285722</v>
      </c>
      <c r="K132" s="100">
        <v>42.857142857142861</v>
      </c>
      <c r="L132" s="99">
        <v>14</v>
      </c>
      <c r="M132" s="100">
        <v>100</v>
      </c>
      <c r="N132" s="99">
        <v>8</v>
      </c>
      <c r="O132" s="100">
        <v>100</v>
      </c>
      <c r="P132" s="99">
        <v>1</v>
      </c>
      <c r="Q132" s="100">
        <v>100</v>
      </c>
      <c r="R132" s="99"/>
      <c r="S132" s="100"/>
      <c r="T132" s="99"/>
      <c r="U132" s="100"/>
      <c r="V132" s="99">
        <v>150.71428571428572</v>
      </c>
      <c r="W132" s="100">
        <v>35.54582210242588</v>
      </c>
    </row>
    <row r="133" spans="1:23" s="44" customFormat="1" ht="37.5" customHeight="1" x14ac:dyDescent="0.15">
      <c r="A133" s="161"/>
      <c r="B133" s="139"/>
      <c r="C133" s="52" t="s">
        <v>60</v>
      </c>
      <c r="D133" s="101"/>
      <c r="E133" s="102"/>
      <c r="F133" s="101">
        <v>16.857142857142858</v>
      </c>
      <c r="G133" s="102">
        <v>14.285714285714286</v>
      </c>
      <c r="H133" s="101"/>
      <c r="I133" s="102"/>
      <c r="J133" s="101"/>
      <c r="K133" s="102"/>
      <c r="L133" s="101"/>
      <c r="M133" s="102"/>
      <c r="N133" s="101"/>
      <c r="O133" s="102"/>
      <c r="P133" s="101"/>
      <c r="Q133" s="102"/>
      <c r="R133" s="101"/>
      <c r="S133" s="102"/>
      <c r="T133" s="101"/>
      <c r="U133" s="102"/>
      <c r="V133" s="101">
        <v>16.857142857142858</v>
      </c>
      <c r="W133" s="102">
        <v>3.9757412398921832</v>
      </c>
    </row>
    <row r="134" spans="1:23" s="44" customFormat="1" ht="37.5" customHeight="1" x14ac:dyDescent="0.15">
      <c r="A134" s="161"/>
      <c r="B134" s="139"/>
      <c r="C134" s="52" t="s">
        <v>66</v>
      </c>
      <c r="D134" s="101"/>
      <c r="E134" s="102"/>
      <c r="F134" s="101"/>
      <c r="G134" s="102"/>
      <c r="H134" s="101"/>
      <c r="I134" s="102"/>
      <c r="J134" s="101">
        <v>27.571428571428573</v>
      </c>
      <c r="K134" s="102">
        <v>14.285714285714286</v>
      </c>
      <c r="L134" s="101"/>
      <c r="M134" s="102"/>
      <c r="N134" s="101"/>
      <c r="O134" s="102"/>
      <c r="P134" s="101"/>
      <c r="Q134" s="102"/>
      <c r="R134" s="101"/>
      <c r="S134" s="102"/>
      <c r="T134" s="101"/>
      <c r="U134" s="102"/>
      <c r="V134" s="101">
        <v>27.571428571428573</v>
      </c>
      <c r="W134" s="102">
        <v>6.5026954177897576</v>
      </c>
    </row>
    <row r="135" spans="1:23" s="44" customFormat="1" ht="37.5" customHeight="1" x14ac:dyDescent="0.15">
      <c r="A135" s="161"/>
      <c r="B135" s="139"/>
      <c r="C135" s="52" t="s">
        <v>67</v>
      </c>
      <c r="D135" s="101"/>
      <c r="E135" s="102"/>
      <c r="F135" s="101">
        <v>16.857142857142858</v>
      </c>
      <c r="G135" s="102">
        <v>14.285714285714286</v>
      </c>
      <c r="H135" s="101"/>
      <c r="I135" s="102"/>
      <c r="J135" s="101">
        <v>27.571428571428573</v>
      </c>
      <c r="K135" s="102">
        <v>14.285714285714286</v>
      </c>
      <c r="L135" s="101"/>
      <c r="M135" s="102"/>
      <c r="N135" s="101"/>
      <c r="O135" s="102"/>
      <c r="P135" s="101"/>
      <c r="Q135" s="102"/>
      <c r="R135" s="101"/>
      <c r="S135" s="102"/>
      <c r="T135" s="101"/>
      <c r="U135" s="102"/>
      <c r="V135" s="101">
        <v>44.428571428571431</v>
      </c>
      <c r="W135" s="102">
        <v>10.478436657681941</v>
      </c>
    </row>
    <row r="136" spans="1:23" s="44" customFormat="1" ht="37.5" customHeight="1" x14ac:dyDescent="0.15">
      <c r="A136" s="57"/>
      <c r="B136" s="139"/>
      <c r="C136" s="53" t="s">
        <v>19</v>
      </c>
      <c r="D136" s="103"/>
      <c r="E136" s="104"/>
      <c r="F136" s="103">
        <v>84.285714285714292</v>
      </c>
      <c r="G136" s="104">
        <v>71.428571428571431</v>
      </c>
      <c r="H136" s="103">
        <v>45</v>
      </c>
      <c r="I136" s="104">
        <v>50</v>
      </c>
      <c r="J136" s="103">
        <v>55.142857142857146</v>
      </c>
      <c r="K136" s="104">
        <v>28.571428571428573</v>
      </c>
      <c r="L136" s="103"/>
      <c r="M136" s="104"/>
      <c r="N136" s="103"/>
      <c r="O136" s="104"/>
      <c r="P136" s="103"/>
      <c r="Q136" s="104"/>
      <c r="R136" s="103"/>
      <c r="S136" s="104"/>
      <c r="T136" s="103"/>
      <c r="U136" s="104"/>
      <c r="V136" s="103">
        <v>184.42857142857142</v>
      </c>
      <c r="W136" s="104">
        <v>43.497304582210241</v>
      </c>
    </row>
    <row r="137" spans="1:23" s="44" customFormat="1" ht="37.5" customHeight="1" x14ac:dyDescent="0.15">
      <c r="A137" s="57"/>
      <c r="B137" s="54"/>
      <c r="C137" s="56" t="s">
        <v>63</v>
      </c>
      <c r="D137" s="73"/>
      <c r="E137" s="126"/>
      <c r="F137" s="73">
        <v>118</v>
      </c>
      <c r="G137" s="126">
        <v>100</v>
      </c>
      <c r="H137" s="73">
        <v>90</v>
      </c>
      <c r="I137" s="126">
        <v>100</v>
      </c>
      <c r="J137" s="73">
        <v>193</v>
      </c>
      <c r="K137" s="126">
        <v>100</v>
      </c>
      <c r="L137" s="73">
        <v>14</v>
      </c>
      <c r="M137" s="126">
        <v>100</v>
      </c>
      <c r="N137" s="73">
        <v>8</v>
      </c>
      <c r="O137" s="126">
        <v>100</v>
      </c>
      <c r="P137" s="73">
        <v>1</v>
      </c>
      <c r="Q137" s="126">
        <v>100</v>
      </c>
      <c r="R137" s="73"/>
      <c r="S137" s="126"/>
      <c r="T137" s="73"/>
      <c r="U137" s="126"/>
      <c r="V137" s="73">
        <v>424</v>
      </c>
      <c r="W137" s="126">
        <v>100</v>
      </c>
    </row>
    <row r="138" spans="1:23" s="44" customFormat="1" ht="37.5" customHeight="1" x14ac:dyDescent="0.15">
      <c r="A138" s="69"/>
      <c r="B138" s="140" t="s">
        <v>87</v>
      </c>
      <c r="C138" s="51" t="s">
        <v>59</v>
      </c>
      <c r="D138" s="99">
        <v>89.833333333333329</v>
      </c>
      <c r="E138" s="100">
        <v>16.666666666666664</v>
      </c>
      <c r="F138" s="99">
        <v>232.32</v>
      </c>
      <c r="G138" s="100">
        <v>13.043478260869565</v>
      </c>
      <c r="H138" s="99">
        <v>321.0526315789474</v>
      </c>
      <c r="I138" s="100">
        <v>26.315789473684212</v>
      </c>
      <c r="J138" s="99">
        <v>413.52941176470614</v>
      </c>
      <c r="K138" s="100">
        <v>30.000000000000007</v>
      </c>
      <c r="L138" s="99">
        <v>36.470588235294116</v>
      </c>
      <c r="M138" s="100">
        <v>25</v>
      </c>
      <c r="N138" s="99">
        <v>25.666666666666664</v>
      </c>
      <c r="O138" s="100">
        <v>33.333333333333329</v>
      </c>
      <c r="P138" s="99">
        <v>6</v>
      </c>
      <c r="Q138" s="100">
        <v>42.857142857142854</v>
      </c>
      <c r="R138" s="99">
        <v>2</v>
      </c>
      <c r="S138" s="100">
        <v>66.666666666666671</v>
      </c>
      <c r="T138" s="99"/>
      <c r="U138" s="100"/>
      <c r="V138" s="99">
        <v>1126.8726315789477</v>
      </c>
      <c r="W138" s="100">
        <v>21.845247831925242</v>
      </c>
    </row>
    <row r="139" spans="1:23" s="44" customFormat="1" ht="37.5" customHeight="1" x14ac:dyDescent="0.15">
      <c r="A139" s="69"/>
      <c r="B139" s="139"/>
      <c r="C139" s="52" t="s">
        <v>60</v>
      </c>
      <c r="D139" s="101">
        <v>89.833333333333329</v>
      </c>
      <c r="E139" s="102">
        <v>16.666666666666664</v>
      </c>
      <c r="F139" s="101"/>
      <c r="G139" s="102"/>
      <c r="H139" s="101">
        <v>128.42105263157896</v>
      </c>
      <c r="I139" s="102">
        <v>10.526315789473685</v>
      </c>
      <c r="J139" s="101">
        <v>234.33333333333331</v>
      </c>
      <c r="K139" s="102">
        <v>16.999999999999993</v>
      </c>
      <c r="L139" s="101">
        <v>39.509803921568626</v>
      </c>
      <c r="M139" s="102">
        <v>27.083333333333332</v>
      </c>
      <c r="N139" s="101">
        <v>23.333333333333332</v>
      </c>
      <c r="O139" s="102">
        <v>30.303030303030301</v>
      </c>
      <c r="P139" s="101">
        <v>4</v>
      </c>
      <c r="Q139" s="102">
        <v>28.571428571428573</v>
      </c>
      <c r="R139" s="101">
        <v>1</v>
      </c>
      <c r="S139" s="102">
        <v>33.333333333333336</v>
      </c>
      <c r="T139" s="101"/>
      <c r="U139" s="102"/>
      <c r="V139" s="101">
        <v>520.43085655314758</v>
      </c>
      <c r="W139" s="102">
        <v>10.088931723237211</v>
      </c>
    </row>
    <row r="140" spans="1:23" s="44" customFormat="1" ht="37.5" customHeight="1" x14ac:dyDescent="0.15">
      <c r="A140" s="69"/>
      <c r="B140" s="139"/>
      <c r="C140" s="52" t="s">
        <v>66</v>
      </c>
      <c r="D140" s="101">
        <v>89.833333333333329</v>
      </c>
      <c r="E140" s="102">
        <v>16.666666666666664</v>
      </c>
      <c r="F140" s="101">
        <v>387.2</v>
      </c>
      <c r="G140" s="102">
        <v>21.739130434782606</v>
      </c>
      <c r="H140" s="101">
        <v>128.42105263157896</v>
      </c>
      <c r="I140" s="102">
        <v>10.526315789473685</v>
      </c>
      <c r="J140" s="101">
        <v>358.39215686274525</v>
      </c>
      <c r="K140" s="102">
        <v>26</v>
      </c>
      <c r="L140" s="101">
        <v>27.352941176470587</v>
      </c>
      <c r="M140" s="102">
        <v>18.75</v>
      </c>
      <c r="N140" s="101">
        <v>23.333333333333332</v>
      </c>
      <c r="O140" s="102">
        <v>30.303030303030301</v>
      </c>
      <c r="P140" s="101">
        <v>2</v>
      </c>
      <c r="Q140" s="102">
        <v>14.285714285714286</v>
      </c>
      <c r="R140" s="101"/>
      <c r="S140" s="102"/>
      <c r="T140" s="101"/>
      <c r="U140" s="102"/>
      <c r="V140" s="101">
        <v>1016.5328173374614</v>
      </c>
      <c r="W140" s="102">
        <v>19.706230058056278</v>
      </c>
    </row>
    <row r="141" spans="1:23" s="44" customFormat="1" ht="37.5" customHeight="1" x14ac:dyDescent="0.15">
      <c r="A141" s="69"/>
      <c r="B141" s="139"/>
      <c r="C141" s="52" t="s">
        <v>67</v>
      </c>
      <c r="D141" s="101">
        <v>179.66666666666666</v>
      </c>
      <c r="E141" s="102">
        <v>33.333333333333329</v>
      </c>
      <c r="F141" s="101">
        <v>232.32</v>
      </c>
      <c r="G141" s="102">
        <v>13.043478260869565</v>
      </c>
      <c r="H141" s="101">
        <v>128.42105263157896</v>
      </c>
      <c r="I141" s="102">
        <v>10.526315789473685</v>
      </c>
      <c r="J141" s="101">
        <v>82.705882352941174</v>
      </c>
      <c r="K141" s="102">
        <v>5.9999999999999973</v>
      </c>
      <c r="L141" s="101">
        <v>24.313725490196077</v>
      </c>
      <c r="M141" s="102">
        <v>16.666666666666668</v>
      </c>
      <c r="N141" s="101"/>
      <c r="O141" s="102"/>
      <c r="P141" s="101"/>
      <c r="Q141" s="102"/>
      <c r="R141" s="101"/>
      <c r="S141" s="102"/>
      <c r="T141" s="101"/>
      <c r="U141" s="102"/>
      <c r="V141" s="101">
        <v>647.42732714138288</v>
      </c>
      <c r="W141" s="102">
        <v>12.550850928686867</v>
      </c>
    </row>
    <row r="142" spans="1:23" s="44" customFormat="1" ht="37.5" customHeight="1" x14ac:dyDescent="0.15">
      <c r="A142" s="57"/>
      <c r="B142" s="139"/>
      <c r="C142" s="53" t="s">
        <v>19</v>
      </c>
      <c r="D142" s="103">
        <v>89.833333333333329</v>
      </c>
      <c r="E142" s="104">
        <v>16.666666666666664</v>
      </c>
      <c r="F142" s="103">
        <v>929.2800000000002</v>
      </c>
      <c r="G142" s="104">
        <v>52.173913043478265</v>
      </c>
      <c r="H142" s="103">
        <v>513.68421052631584</v>
      </c>
      <c r="I142" s="104">
        <v>42.10526315789474</v>
      </c>
      <c r="J142" s="103">
        <v>289.47058823529414</v>
      </c>
      <c r="K142" s="104">
        <v>20.999999999999993</v>
      </c>
      <c r="L142" s="103">
        <v>18.235294117647058</v>
      </c>
      <c r="M142" s="104">
        <v>12.5</v>
      </c>
      <c r="N142" s="103">
        <v>4.666666666666667</v>
      </c>
      <c r="O142" s="104">
        <v>6.0606060606060606</v>
      </c>
      <c r="P142" s="103">
        <v>2</v>
      </c>
      <c r="Q142" s="104">
        <v>14.285714285714286</v>
      </c>
      <c r="R142" s="103"/>
      <c r="S142" s="104"/>
      <c r="T142" s="103"/>
      <c r="U142" s="104"/>
      <c r="V142" s="103">
        <v>1847.1700928792575</v>
      </c>
      <c r="W142" s="104">
        <v>35.808739458094408</v>
      </c>
    </row>
    <row r="143" spans="1:23" s="44" customFormat="1" ht="37.5" customHeight="1" x14ac:dyDescent="0.15">
      <c r="A143" s="58"/>
      <c r="B143" s="54"/>
      <c r="C143" s="56" t="s">
        <v>63</v>
      </c>
      <c r="D143" s="73">
        <v>539</v>
      </c>
      <c r="E143" s="126">
        <v>100</v>
      </c>
      <c r="F143" s="73">
        <v>1781.1200000000001</v>
      </c>
      <c r="G143" s="126">
        <v>100</v>
      </c>
      <c r="H143" s="73">
        <v>1220</v>
      </c>
      <c r="I143" s="126">
        <v>100</v>
      </c>
      <c r="J143" s="73">
        <v>1378.4313725490201</v>
      </c>
      <c r="K143" s="126">
        <v>100</v>
      </c>
      <c r="L143" s="73">
        <v>145.88235294117646</v>
      </c>
      <c r="M143" s="126">
        <v>100</v>
      </c>
      <c r="N143" s="73">
        <v>77</v>
      </c>
      <c r="O143" s="126">
        <v>100</v>
      </c>
      <c r="P143" s="73">
        <v>14</v>
      </c>
      <c r="Q143" s="126">
        <v>100</v>
      </c>
      <c r="R143" s="73">
        <v>3</v>
      </c>
      <c r="S143" s="126">
        <v>100</v>
      </c>
      <c r="T143" s="73"/>
      <c r="U143" s="126"/>
      <c r="V143" s="73">
        <v>5158.4337254901966</v>
      </c>
      <c r="W143" s="126">
        <v>100</v>
      </c>
    </row>
    <row r="144" spans="1:23" s="44" customFormat="1" ht="37.5" customHeight="1" x14ac:dyDescent="0.15">
      <c r="A144" s="57"/>
      <c r="B144" s="140" t="s">
        <v>88</v>
      </c>
      <c r="C144" s="51" t="s">
        <v>59</v>
      </c>
      <c r="D144" s="99"/>
      <c r="E144" s="100"/>
      <c r="F144" s="99">
        <v>129.96</v>
      </c>
      <c r="G144" s="100">
        <v>36</v>
      </c>
      <c r="H144" s="99">
        <v>171.75</v>
      </c>
      <c r="I144" s="100">
        <v>37.5</v>
      </c>
      <c r="J144" s="99">
        <v>270.98591549295782</v>
      </c>
      <c r="K144" s="100">
        <v>37.142857142857146</v>
      </c>
      <c r="L144" s="99">
        <v>21</v>
      </c>
      <c r="M144" s="100">
        <v>33.333333333333336</v>
      </c>
      <c r="N144" s="99">
        <v>11.111111111111112</v>
      </c>
      <c r="O144" s="100">
        <v>44.444444444444443</v>
      </c>
      <c r="P144" s="99">
        <v>4.5</v>
      </c>
      <c r="Q144" s="100">
        <v>60</v>
      </c>
      <c r="R144" s="99"/>
      <c r="S144" s="100"/>
      <c r="T144" s="99"/>
      <c r="U144" s="100"/>
      <c r="V144" s="99">
        <v>609.30702660406894</v>
      </c>
      <c r="W144" s="100">
        <v>32.016932462163872</v>
      </c>
    </row>
    <row r="145" spans="1:23" s="44" customFormat="1" ht="37.5" customHeight="1" x14ac:dyDescent="0.15">
      <c r="A145" s="57"/>
      <c r="B145" s="139"/>
      <c r="C145" s="52" t="s">
        <v>60</v>
      </c>
      <c r="D145" s="101"/>
      <c r="E145" s="102"/>
      <c r="F145" s="101">
        <v>14.44</v>
      </c>
      <c r="G145" s="102">
        <v>4</v>
      </c>
      <c r="H145" s="101">
        <v>28.625</v>
      </c>
      <c r="I145" s="102">
        <v>6.25</v>
      </c>
      <c r="J145" s="101">
        <v>145.91549295774647</v>
      </c>
      <c r="K145" s="102">
        <v>19.999999999999993</v>
      </c>
      <c r="L145" s="101">
        <v>15.75</v>
      </c>
      <c r="M145" s="102">
        <v>25</v>
      </c>
      <c r="N145" s="101">
        <v>6.9444444444444446</v>
      </c>
      <c r="O145" s="102">
        <v>27.777777777777775</v>
      </c>
      <c r="P145" s="101"/>
      <c r="Q145" s="102"/>
      <c r="R145" s="101">
        <v>0.33333333333333331</v>
      </c>
      <c r="S145" s="102">
        <v>33.333333333333329</v>
      </c>
      <c r="T145" s="101"/>
      <c r="U145" s="102"/>
      <c r="V145" s="101">
        <v>212.00827073552426</v>
      </c>
      <c r="W145" s="102">
        <v>11.140285913640414</v>
      </c>
    </row>
    <row r="146" spans="1:23" s="44" customFormat="1" ht="37.5" customHeight="1" x14ac:dyDescent="0.15">
      <c r="A146" s="57"/>
      <c r="B146" s="139"/>
      <c r="C146" s="52" t="s">
        <v>66</v>
      </c>
      <c r="D146" s="101">
        <v>258</v>
      </c>
      <c r="E146" s="102">
        <v>100</v>
      </c>
      <c r="F146" s="101">
        <v>72.2</v>
      </c>
      <c r="G146" s="102">
        <v>20</v>
      </c>
      <c r="H146" s="101">
        <v>28.625</v>
      </c>
      <c r="I146" s="102">
        <v>6.25</v>
      </c>
      <c r="J146" s="101">
        <v>208.45070422535215</v>
      </c>
      <c r="K146" s="102">
        <v>28.571428571428573</v>
      </c>
      <c r="L146" s="101">
        <v>23.625</v>
      </c>
      <c r="M146" s="102">
        <v>37.5</v>
      </c>
      <c r="N146" s="101">
        <v>5.5555555555555554</v>
      </c>
      <c r="O146" s="102">
        <v>22.222222222222218</v>
      </c>
      <c r="P146" s="101">
        <v>1.5</v>
      </c>
      <c r="Q146" s="102">
        <v>20</v>
      </c>
      <c r="R146" s="101">
        <v>0.66666666666666663</v>
      </c>
      <c r="S146" s="102">
        <v>66.666666666666657</v>
      </c>
      <c r="T146" s="101"/>
      <c r="U146" s="102"/>
      <c r="V146" s="101">
        <v>598.62292644757429</v>
      </c>
      <c r="W146" s="102">
        <v>31.455520730157435</v>
      </c>
    </row>
    <row r="147" spans="1:23" s="44" customFormat="1" ht="37.5" customHeight="1" x14ac:dyDescent="0.15">
      <c r="A147" s="57"/>
      <c r="B147" s="139"/>
      <c r="C147" s="52" t="s">
        <v>67</v>
      </c>
      <c r="D147" s="101"/>
      <c r="E147" s="102"/>
      <c r="F147" s="101"/>
      <c r="G147" s="102"/>
      <c r="H147" s="101">
        <v>57.25</v>
      </c>
      <c r="I147" s="102">
        <v>12.5</v>
      </c>
      <c r="J147" s="101">
        <v>52.112676056338032</v>
      </c>
      <c r="K147" s="102">
        <v>7.1428571428571423</v>
      </c>
      <c r="L147" s="101"/>
      <c r="M147" s="102"/>
      <c r="N147" s="101"/>
      <c r="O147" s="102"/>
      <c r="P147" s="101">
        <v>1.5</v>
      </c>
      <c r="Q147" s="102">
        <v>20</v>
      </c>
      <c r="R147" s="101"/>
      <c r="S147" s="102"/>
      <c r="T147" s="101"/>
      <c r="U147" s="102"/>
      <c r="V147" s="101">
        <v>110.86267605633803</v>
      </c>
      <c r="W147" s="102">
        <v>5.8254421119239783</v>
      </c>
    </row>
    <row r="148" spans="1:23" s="44" customFormat="1" ht="37.5" customHeight="1" x14ac:dyDescent="0.15">
      <c r="A148" s="57"/>
      <c r="B148" s="139"/>
      <c r="C148" s="53" t="s">
        <v>19</v>
      </c>
      <c r="D148" s="103"/>
      <c r="E148" s="104"/>
      <c r="F148" s="103">
        <v>144.4</v>
      </c>
      <c r="G148" s="104">
        <v>40</v>
      </c>
      <c r="H148" s="103">
        <v>171.75</v>
      </c>
      <c r="I148" s="104">
        <v>37.5</v>
      </c>
      <c r="J148" s="103">
        <v>52.112676056338032</v>
      </c>
      <c r="K148" s="104">
        <v>7.1428571428571423</v>
      </c>
      <c r="L148" s="103">
        <v>2.625</v>
      </c>
      <c r="M148" s="104">
        <v>4.166666666666667</v>
      </c>
      <c r="N148" s="103">
        <v>1.3888888888888888</v>
      </c>
      <c r="O148" s="104">
        <v>5.5555555555555545</v>
      </c>
      <c r="P148" s="103"/>
      <c r="Q148" s="104"/>
      <c r="R148" s="103"/>
      <c r="S148" s="104"/>
      <c r="T148" s="103"/>
      <c r="U148" s="104"/>
      <c r="V148" s="103">
        <v>372.27656494522694</v>
      </c>
      <c r="W148" s="104">
        <v>19.561818782114301</v>
      </c>
    </row>
    <row r="149" spans="1:23" s="44" customFormat="1" ht="37.5" customHeight="1" x14ac:dyDescent="0.15">
      <c r="A149" s="57"/>
      <c r="B149" s="54"/>
      <c r="C149" s="56" t="s">
        <v>63</v>
      </c>
      <c r="D149" s="73">
        <v>258</v>
      </c>
      <c r="E149" s="126">
        <v>100</v>
      </c>
      <c r="F149" s="73">
        <v>361</v>
      </c>
      <c r="G149" s="126">
        <v>100</v>
      </c>
      <c r="H149" s="73">
        <v>458</v>
      </c>
      <c r="I149" s="126">
        <v>100</v>
      </c>
      <c r="J149" s="73">
        <v>729.57746478873253</v>
      </c>
      <c r="K149" s="126">
        <v>100</v>
      </c>
      <c r="L149" s="73">
        <v>63</v>
      </c>
      <c r="M149" s="126">
        <v>100</v>
      </c>
      <c r="N149" s="73">
        <v>25.000000000000004</v>
      </c>
      <c r="O149" s="126">
        <v>100</v>
      </c>
      <c r="P149" s="73">
        <v>7.5</v>
      </c>
      <c r="Q149" s="126">
        <v>100</v>
      </c>
      <c r="R149" s="73">
        <v>1</v>
      </c>
      <c r="S149" s="126">
        <v>100</v>
      </c>
      <c r="T149" s="73"/>
      <c r="U149" s="126"/>
      <c r="V149" s="73">
        <v>1903.0774647887324</v>
      </c>
      <c r="W149" s="126">
        <v>100</v>
      </c>
    </row>
    <row r="150" spans="1:23" s="44" customFormat="1" ht="37.5" customHeight="1" x14ac:dyDescent="0.15">
      <c r="A150" s="68"/>
      <c r="B150" s="140" t="s">
        <v>89</v>
      </c>
      <c r="C150" s="51" t="s">
        <v>59</v>
      </c>
      <c r="D150" s="99">
        <v>143.33333333333334</v>
      </c>
      <c r="E150" s="100">
        <v>33.333333333333336</v>
      </c>
      <c r="F150" s="99">
        <v>573.94117647058818</v>
      </c>
      <c r="G150" s="100">
        <v>21.568627450980394</v>
      </c>
      <c r="H150" s="99">
        <v>340.74074074074082</v>
      </c>
      <c r="I150" s="100">
        <v>29.62962962962963</v>
      </c>
      <c r="J150" s="99">
        <v>1001.9680851063837</v>
      </c>
      <c r="K150" s="100">
        <v>37.63440860215055</v>
      </c>
      <c r="L150" s="99">
        <v>62.320000000000014</v>
      </c>
      <c r="M150" s="100">
        <v>39.583333333333336</v>
      </c>
      <c r="N150" s="99">
        <v>31.0625</v>
      </c>
      <c r="O150" s="100">
        <v>43.75</v>
      </c>
      <c r="P150" s="99">
        <v>2</v>
      </c>
      <c r="Q150" s="100">
        <v>33.333333333333336</v>
      </c>
      <c r="R150" s="99">
        <v>2</v>
      </c>
      <c r="S150" s="100">
        <v>100</v>
      </c>
      <c r="T150" s="99">
        <v>3</v>
      </c>
      <c r="U150" s="100">
        <v>100</v>
      </c>
      <c r="V150" s="99">
        <v>2160.3658356510464</v>
      </c>
      <c r="W150" s="100">
        <v>30.245311408004078</v>
      </c>
    </row>
    <row r="151" spans="1:23" s="44" customFormat="1" ht="37.5" customHeight="1" x14ac:dyDescent="0.15">
      <c r="A151" s="68"/>
      <c r="B151" s="139"/>
      <c r="C151" s="52" t="s">
        <v>60</v>
      </c>
      <c r="D151" s="101"/>
      <c r="E151" s="102"/>
      <c r="F151" s="101">
        <v>260.88235294117646</v>
      </c>
      <c r="G151" s="102">
        <v>9.8039215686274517</v>
      </c>
      <c r="H151" s="101">
        <v>170.37037037037038</v>
      </c>
      <c r="I151" s="102">
        <v>14.814814814814813</v>
      </c>
      <c r="J151" s="101">
        <v>429.41489361702145</v>
      </c>
      <c r="K151" s="102">
        <v>16.129032258064516</v>
      </c>
      <c r="L151" s="101">
        <v>39.360000000000007</v>
      </c>
      <c r="M151" s="102">
        <v>25</v>
      </c>
      <c r="N151" s="101">
        <v>13.3125</v>
      </c>
      <c r="O151" s="102">
        <v>18.75</v>
      </c>
      <c r="P151" s="101">
        <v>2</v>
      </c>
      <c r="Q151" s="102">
        <v>33.333333333333336</v>
      </c>
      <c r="R151" s="101"/>
      <c r="S151" s="102"/>
      <c r="T151" s="101"/>
      <c r="U151" s="102"/>
      <c r="V151" s="101">
        <v>915.34011692856836</v>
      </c>
      <c r="W151" s="102">
        <v>12.81484201605158</v>
      </c>
    </row>
    <row r="152" spans="1:23" s="44" customFormat="1" ht="37.5" customHeight="1" x14ac:dyDescent="0.15">
      <c r="A152" s="68"/>
      <c r="B152" s="139"/>
      <c r="C152" s="52" t="s">
        <v>66</v>
      </c>
      <c r="D152" s="101">
        <v>71.666666666666671</v>
      </c>
      <c r="E152" s="102">
        <v>16.666666666666668</v>
      </c>
      <c r="F152" s="101">
        <v>678.29411764705867</v>
      </c>
      <c r="G152" s="102">
        <v>25.490196078431371</v>
      </c>
      <c r="H152" s="101">
        <v>170.37037037037038</v>
      </c>
      <c r="I152" s="102">
        <v>14.814814814814813</v>
      </c>
      <c r="J152" s="101">
        <v>715.69148936170257</v>
      </c>
      <c r="K152" s="102">
        <v>26.881720430107535</v>
      </c>
      <c r="L152" s="101">
        <v>36.080000000000005</v>
      </c>
      <c r="M152" s="102">
        <v>22.916666666666668</v>
      </c>
      <c r="N152" s="101">
        <v>13.3125</v>
      </c>
      <c r="O152" s="102">
        <v>18.75</v>
      </c>
      <c r="P152" s="101"/>
      <c r="Q152" s="102"/>
      <c r="R152" s="101"/>
      <c r="S152" s="102"/>
      <c r="T152" s="101"/>
      <c r="U152" s="102"/>
      <c r="V152" s="101">
        <v>1685.4151440457981</v>
      </c>
      <c r="W152" s="102">
        <v>23.595960018535077</v>
      </c>
    </row>
    <row r="153" spans="1:23" s="44" customFormat="1" ht="37.5" customHeight="1" x14ac:dyDescent="0.15">
      <c r="A153" s="68"/>
      <c r="B153" s="139"/>
      <c r="C153" s="52" t="s">
        <v>67</v>
      </c>
      <c r="D153" s="101">
        <v>71.666666666666671</v>
      </c>
      <c r="E153" s="102">
        <v>16.666666666666668</v>
      </c>
      <c r="F153" s="101">
        <v>365.23529411764707</v>
      </c>
      <c r="G153" s="102">
        <v>13.725490196078434</v>
      </c>
      <c r="H153" s="101">
        <v>170.37037037037038</v>
      </c>
      <c r="I153" s="102">
        <v>14.814814814814813</v>
      </c>
      <c r="J153" s="101">
        <v>314.904255319149</v>
      </c>
      <c r="K153" s="102">
        <v>11.82795698924731</v>
      </c>
      <c r="L153" s="101">
        <v>6.56</v>
      </c>
      <c r="M153" s="102">
        <v>4.1666666666666661</v>
      </c>
      <c r="N153" s="101">
        <v>2.21875</v>
      </c>
      <c r="O153" s="102">
        <v>3.125</v>
      </c>
      <c r="P153" s="101"/>
      <c r="Q153" s="102"/>
      <c r="R153" s="101"/>
      <c r="S153" s="102"/>
      <c r="T153" s="101"/>
      <c r="U153" s="102"/>
      <c r="V153" s="101">
        <v>930.95533647383309</v>
      </c>
      <c r="W153" s="102">
        <v>13.033456460909507</v>
      </c>
    </row>
    <row r="154" spans="1:23" s="44" customFormat="1" ht="37.5" customHeight="1" x14ac:dyDescent="0.15">
      <c r="A154" s="57"/>
      <c r="B154" s="139"/>
      <c r="C154" s="53" t="s">
        <v>19</v>
      </c>
      <c r="D154" s="103">
        <v>143.33333333333334</v>
      </c>
      <c r="E154" s="104">
        <v>33.333333333333336</v>
      </c>
      <c r="F154" s="103">
        <v>782.64705882352916</v>
      </c>
      <c r="G154" s="104">
        <v>29.411764705882348</v>
      </c>
      <c r="H154" s="103">
        <v>298.14814814814821</v>
      </c>
      <c r="I154" s="104">
        <v>25.925925925925927</v>
      </c>
      <c r="J154" s="103">
        <v>200.39361702127661</v>
      </c>
      <c r="K154" s="104">
        <v>7.5268817204301053</v>
      </c>
      <c r="L154" s="103">
        <v>13.12</v>
      </c>
      <c r="M154" s="104">
        <v>8.3333333333333321</v>
      </c>
      <c r="N154" s="103">
        <v>11.09375</v>
      </c>
      <c r="O154" s="104">
        <v>15.625</v>
      </c>
      <c r="P154" s="103">
        <v>2</v>
      </c>
      <c r="Q154" s="104">
        <v>33.333333333333336</v>
      </c>
      <c r="R154" s="103"/>
      <c r="S154" s="104"/>
      <c r="T154" s="103"/>
      <c r="U154" s="104"/>
      <c r="V154" s="103">
        <v>1450.7359073262874</v>
      </c>
      <c r="W154" s="104">
        <v>20.310430096499775</v>
      </c>
    </row>
    <row r="155" spans="1:23" s="44" customFormat="1" ht="37.5" customHeight="1" x14ac:dyDescent="0.15">
      <c r="A155" s="58"/>
      <c r="B155" s="54"/>
      <c r="C155" s="56" t="s">
        <v>63</v>
      </c>
      <c r="D155" s="73">
        <v>430</v>
      </c>
      <c r="E155" s="126">
        <v>100</v>
      </c>
      <c r="F155" s="73">
        <v>2660.9999999999995</v>
      </c>
      <c r="G155" s="126">
        <v>100</v>
      </c>
      <c r="H155" s="73">
        <v>1150.0000000000002</v>
      </c>
      <c r="I155" s="126">
        <v>100</v>
      </c>
      <c r="J155" s="73">
        <v>2662.3723404255329</v>
      </c>
      <c r="K155" s="126">
        <v>100</v>
      </c>
      <c r="L155" s="73">
        <v>157.44000000000003</v>
      </c>
      <c r="M155" s="126">
        <v>100</v>
      </c>
      <c r="N155" s="73">
        <v>71</v>
      </c>
      <c r="O155" s="126">
        <v>100</v>
      </c>
      <c r="P155" s="73">
        <v>6</v>
      </c>
      <c r="Q155" s="126">
        <v>100</v>
      </c>
      <c r="R155" s="73">
        <v>2</v>
      </c>
      <c r="S155" s="126">
        <v>100</v>
      </c>
      <c r="T155" s="73">
        <v>3</v>
      </c>
      <c r="U155" s="126">
        <v>100</v>
      </c>
      <c r="V155" s="73">
        <v>7142.8123404255321</v>
      </c>
      <c r="W155" s="126">
        <v>100</v>
      </c>
    </row>
    <row r="156" spans="1:23" s="44" customFormat="1" ht="37.5" customHeight="1" x14ac:dyDescent="0.15">
      <c r="A156" s="69"/>
      <c r="B156" s="140" t="s">
        <v>90</v>
      </c>
      <c r="C156" s="51" t="s">
        <v>59</v>
      </c>
      <c r="D156" s="99"/>
      <c r="E156" s="100"/>
      <c r="F156" s="99">
        <v>222.7037037037037</v>
      </c>
      <c r="G156" s="100">
        <v>25.92592592592592</v>
      </c>
      <c r="H156" s="99">
        <v>98</v>
      </c>
      <c r="I156" s="100">
        <v>21.05263157894737</v>
      </c>
      <c r="J156" s="99">
        <v>361.1142857142857</v>
      </c>
      <c r="K156" s="100">
        <v>31.884057971014496</v>
      </c>
      <c r="L156" s="99">
        <v>38.594594594594597</v>
      </c>
      <c r="M156" s="100">
        <v>45.945945945945951</v>
      </c>
      <c r="N156" s="99">
        <v>17.769230769230766</v>
      </c>
      <c r="O156" s="100">
        <v>58.333333333333329</v>
      </c>
      <c r="P156" s="99">
        <v>2.3333333333333335</v>
      </c>
      <c r="Q156" s="100">
        <v>33.333333333333329</v>
      </c>
      <c r="R156" s="99"/>
      <c r="S156" s="100"/>
      <c r="T156" s="99"/>
      <c r="U156" s="100"/>
      <c r="V156" s="99">
        <v>740.51514811514801</v>
      </c>
      <c r="W156" s="100">
        <v>21.757157845169445</v>
      </c>
    </row>
    <row r="157" spans="1:23" s="44" customFormat="1" ht="37.5" customHeight="1" x14ac:dyDescent="0.15">
      <c r="A157" s="69"/>
      <c r="B157" s="139"/>
      <c r="C157" s="52" t="s">
        <v>60</v>
      </c>
      <c r="D157" s="101"/>
      <c r="E157" s="102"/>
      <c r="F157" s="101">
        <v>95.444444444444443</v>
      </c>
      <c r="G157" s="102">
        <v>11.111111111111109</v>
      </c>
      <c r="H157" s="101"/>
      <c r="I157" s="102"/>
      <c r="J157" s="101">
        <v>98.48571428571428</v>
      </c>
      <c r="K157" s="102">
        <v>8.695652173913043</v>
      </c>
      <c r="L157" s="101">
        <v>15.891891891891891</v>
      </c>
      <c r="M157" s="102">
        <v>18.918918918918919</v>
      </c>
      <c r="N157" s="101">
        <v>5.0769230769230766</v>
      </c>
      <c r="O157" s="102">
        <v>16.666666666666668</v>
      </c>
      <c r="P157" s="101">
        <v>2.3333333333333335</v>
      </c>
      <c r="Q157" s="102">
        <v>33.333333333333329</v>
      </c>
      <c r="R157" s="101"/>
      <c r="S157" s="102"/>
      <c r="T157" s="101"/>
      <c r="U157" s="102"/>
      <c r="V157" s="101">
        <v>217.23230703230703</v>
      </c>
      <c r="W157" s="102">
        <v>6.3825265495274941</v>
      </c>
    </row>
    <row r="158" spans="1:23" s="44" customFormat="1" ht="37.5" customHeight="1" x14ac:dyDescent="0.15">
      <c r="A158" s="69"/>
      <c r="B158" s="139"/>
      <c r="C158" s="52" t="s">
        <v>66</v>
      </c>
      <c r="D158" s="101">
        <v>275</v>
      </c>
      <c r="E158" s="102">
        <v>33.333333333333336</v>
      </c>
      <c r="F158" s="101">
        <v>286.33333333333331</v>
      </c>
      <c r="G158" s="102">
        <v>33.333333333333329</v>
      </c>
      <c r="H158" s="101">
        <v>147</v>
      </c>
      <c r="I158" s="102">
        <v>31.578947368421051</v>
      </c>
      <c r="J158" s="101">
        <v>311.87142857142857</v>
      </c>
      <c r="K158" s="102">
        <v>27.536231884057973</v>
      </c>
      <c r="L158" s="101">
        <v>6.8108108108108105</v>
      </c>
      <c r="M158" s="102">
        <v>8.108108108108107</v>
      </c>
      <c r="N158" s="101">
        <v>7.615384615384615</v>
      </c>
      <c r="O158" s="102">
        <v>25</v>
      </c>
      <c r="P158" s="101">
        <v>1.1666666666666667</v>
      </c>
      <c r="Q158" s="102">
        <v>16.666666666666664</v>
      </c>
      <c r="R158" s="101"/>
      <c r="S158" s="102"/>
      <c r="T158" s="101"/>
      <c r="U158" s="102"/>
      <c r="V158" s="101">
        <v>1035.797623997624</v>
      </c>
      <c r="W158" s="102">
        <v>30.432885077812738</v>
      </c>
    </row>
    <row r="159" spans="1:23" s="44" customFormat="1" ht="37.5" customHeight="1" x14ac:dyDescent="0.15">
      <c r="A159" s="69"/>
      <c r="B159" s="139"/>
      <c r="C159" s="52" t="s">
        <v>67</v>
      </c>
      <c r="D159" s="101"/>
      <c r="E159" s="102"/>
      <c r="F159" s="101">
        <v>63.629629629629626</v>
      </c>
      <c r="G159" s="102">
        <v>7.4074074074074057</v>
      </c>
      <c r="H159" s="101">
        <v>49</v>
      </c>
      <c r="I159" s="102">
        <v>10.526315789473685</v>
      </c>
      <c r="J159" s="101">
        <v>131.31428571428572</v>
      </c>
      <c r="K159" s="102">
        <v>11.594202898550726</v>
      </c>
      <c r="L159" s="101">
        <v>4.5405405405405403</v>
      </c>
      <c r="M159" s="102">
        <v>5.4054054054054053</v>
      </c>
      <c r="N159" s="101"/>
      <c r="O159" s="102"/>
      <c r="P159" s="101"/>
      <c r="Q159" s="102"/>
      <c r="R159" s="101"/>
      <c r="S159" s="102"/>
      <c r="T159" s="101"/>
      <c r="U159" s="102"/>
      <c r="V159" s="101">
        <v>248.48445588445588</v>
      </c>
      <c r="W159" s="102">
        <v>7.3007494073686168</v>
      </c>
    </row>
    <row r="160" spans="1:23" s="44" customFormat="1" ht="37.5" customHeight="1" x14ac:dyDescent="0.15">
      <c r="A160" s="57"/>
      <c r="B160" s="139"/>
      <c r="C160" s="53" t="s">
        <v>19</v>
      </c>
      <c r="D160" s="105">
        <v>550</v>
      </c>
      <c r="E160" s="106">
        <v>66.666666666666671</v>
      </c>
      <c r="F160" s="103">
        <v>190.88888888888889</v>
      </c>
      <c r="G160" s="104">
        <v>22.222222222222218</v>
      </c>
      <c r="H160" s="103">
        <v>171.5</v>
      </c>
      <c r="I160" s="104">
        <v>36.842105263157897</v>
      </c>
      <c r="J160" s="103">
        <v>229.79999999999998</v>
      </c>
      <c r="K160" s="104">
        <v>20.289855072463769</v>
      </c>
      <c r="L160" s="103">
        <v>18.162162162162161</v>
      </c>
      <c r="M160" s="104">
        <v>21.621621621621621</v>
      </c>
      <c r="N160" s="103"/>
      <c r="O160" s="104"/>
      <c r="P160" s="103">
        <v>1.1666666666666667</v>
      </c>
      <c r="Q160" s="104">
        <v>16.666666666666664</v>
      </c>
      <c r="R160" s="103"/>
      <c r="S160" s="104"/>
      <c r="T160" s="103"/>
      <c r="U160" s="104"/>
      <c r="V160" s="103">
        <v>1161.5177177177177</v>
      </c>
      <c r="W160" s="104">
        <v>34.12668112012171</v>
      </c>
    </row>
    <row r="161" spans="1:23" s="44" customFormat="1" ht="37.5" customHeight="1" x14ac:dyDescent="0.15">
      <c r="A161" s="59"/>
      <c r="B161" s="54"/>
      <c r="C161" s="56" t="s">
        <v>63</v>
      </c>
      <c r="D161" s="127">
        <v>825</v>
      </c>
      <c r="E161" s="128">
        <v>100</v>
      </c>
      <c r="F161" s="73">
        <v>859.00000000000011</v>
      </c>
      <c r="G161" s="126">
        <v>100</v>
      </c>
      <c r="H161" s="73">
        <v>465.5</v>
      </c>
      <c r="I161" s="126">
        <v>100</v>
      </c>
      <c r="J161" s="73">
        <v>1132.5857142857142</v>
      </c>
      <c r="K161" s="126">
        <v>100</v>
      </c>
      <c r="L161" s="73">
        <v>84</v>
      </c>
      <c r="M161" s="126">
        <v>100</v>
      </c>
      <c r="N161" s="73">
        <v>30.46153846153846</v>
      </c>
      <c r="O161" s="126">
        <v>100</v>
      </c>
      <c r="P161" s="73">
        <v>7.0000000000000009</v>
      </c>
      <c r="Q161" s="126">
        <v>100</v>
      </c>
      <c r="R161" s="73"/>
      <c r="S161" s="126"/>
      <c r="T161" s="73"/>
      <c r="U161" s="126"/>
      <c r="V161" s="73">
        <v>3403.5472527472525</v>
      </c>
      <c r="W161" s="126">
        <v>100</v>
      </c>
    </row>
    <row r="162" spans="1:23" s="44" customFormat="1" ht="37.5" customHeight="1" x14ac:dyDescent="0.15">
      <c r="A162" s="160" t="s">
        <v>85</v>
      </c>
      <c r="B162" s="166" t="s">
        <v>12</v>
      </c>
      <c r="C162" s="51" t="s">
        <v>59</v>
      </c>
      <c r="D162" s="99">
        <v>397.04387755102039</v>
      </c>
      <c r="E162" s="100">
        <v>12.50328834055126</v>
      </c>
      <c r="F162" s="99">
        <v>1548.7367174598135</v>
      </c>
      <c r="G162" s="100">
        <v>18.593820084659153</v>
      </c>
      <c r="H162" s="99">
        <v>1209.8351671914832</v>
      </c>
      <c r="I162" s="100">
        <v>25.389905193514949</v>
      </c>
      <c r="J162" s="99">
        <v>2753.4075160936577</v>
      </c>
      <c r="K162" s="100">
        <v>33.1553966033797</v>
      </c>
      <c r="L162" s="99">
        <v>222.11851616322207</v>
      </c>
      <c r="M162" s="100">
        <v>35.766589577857154</v>
      </c>
      <c r="N162" s="99">
        <v>118.00950854700855</v>
      </c>
      <c r="O162" s="100">
        <v>44.122048061866877</v>
      </c>
      <c r="P162" s="99">
        <v>17.833333333333332</v>
      </c>
      <c r="Q162" s="100">
        <v>47.55555555555555</v>
      </c>
      <c r="R162" s="99">
        <v>4</v>
      </c>
      <c r="S162" s="100">
        <v>66.666666666666671</v>
      </c>
      <c r="T162" s="99">
        <v>3</v>
      </c>
      <c r="U162" s="100">
        <v>100</v>
      </c>
      <c r="V162" s="99">
        <v>6273.9846363395382</v>
      </c>
      <c r="W162" s="100">
        <v>24.594808568462309</v>
      </c>
    </row>
    <row r="163" spans="1:23" s="44" customFormat="1" ht="37.5" customHeight="1" x14ac:dyDescent="0.15">
      <c r="A163" s="161"/>
      <c r="B163" s="167"/>
      <c r="C163" s="52" t="s">
        <v>60</v>
      </c>
      <c r="D163" s="101">
        <v>95.221088435374142</v>
      </c>
      <c r="E163" s="102">
        <v>2.9986024017096802</v>
      </c>
      <c r="F163" s="101">
        <v>541.39991865032107</v>
      </c>
      <c r="G163" s="102">
        <v>6.4999380254535621</v>
      </c>
      <c r="H163" s="101">
        <v>394.26924351476987</v>
      </c>
      <c r="I163" s="102">
        <v>8.2742335361247523</v>
      </c>
      <c r="J163" s="101">
        <v>1158.4210486665345</v>
      </c>
      <c r="K163" s="102">
        <v>13.949228030267177</v>
      </c>
      <c r="L163" s="101">
        <v>123.54502914679385</v>
      </c>
      <c r="M163" s="102">
        <v>19.893813573969066</v>
      </c>
      <c r="N163" s="101">
        <v>61.533867521367526</v>
      </c>
      <c r="O163" s="102">
        <v>23.006622886907618</v>
      </c>
      <c r="P163" s="101">
        <v>8.3333333333333339</v>
      </c>
      <c r="Q163" s="102">
        <v>22.222222222222225</v>
      </c>
      <c r="R163" s="101">
        <v>1.3333333333333333</v>
      </c>
      <c r="S163" s="102">
        <v>22.222222222222221</v>
      </c>
      <c r="T163" s="101"/>
      <c r="U163" s="102"/>
      <c r="V163" s="101">
        <v>2384.0568626018276</v>
      </c>
      <c r="W163" s="102">
        <v>9.3458026359195472</v>
      </c>
    </row>
    <row r="164" spans="1:23" s="44" customFormat="1" ht="37.5" customHeight="1" x14ac:dyDescent="0.15">
      <c r="A164" s="161"/>
      <c r="B164" s="167"/>
      <c r="C164" s="52" t="s">
        <v>66</v>
      </c>
      <c r="D164" s="101">
        <v>826.61428571428564</v>
      </c>
      <c r="E164" s="102">
        <v>26.030867984802086</v>
      </c>
      <c r="F164" s="101">
        <v>1886.76294355799</v>
      </c>
      <c r="G164" s="102">
        <v>22.652094651994641</v>
      </c>
      <c r="H164" s="101">
        <v>659.94821787374417</v>
      </c>
      <c r="I164" s="102">
        <v>13.849839332527438</v>
      </c>
      <c r="J164" s="101">
        <v>2142.0104546869152</v>
      </c>
      <c r="K164" s="102">
        <v>25.793205596564743</v>
      </c>
      <c r="L164" s="101">
        <v>141.00208532061473</v>
      </c>
      <c r="M164" s="102">
        <v>22.704832547947031</v>
      </c>
      <c r="N164" s="101">
        <v>60.350106837606837</v>
      </c>
      <c r="O164" s="102">
        <v>22.56403189211645</v>
      </c>
      <c r="P164" s="101">
        <v>4.666666666666667</v>
      </c>
      <c r="Q164" s="102">
        <v>12.444444444444445</v>
      </c>
      <c r="R164" s="101">
        <v>0.66666666666666663</v>
      </c>
      <c r="S164" s="102">
        <v>11.111111111111111</v>
      </c>
      <c r="T164" s="101"/>
      <c r="U164" s="102"/>
      <c r="V164" s="101">
        <v>5722.021427324491</v>
      </c>
      <c r="W164" s="102">
        <v>22.431043393787029</v>
      </c>
    </row>
    <row r="165" spans="1:23" s="44" customFormat="1" ht="37.5" customHeight="1" x14ac:dyDescent="0.15">
      <c r="A165" s="161"/>
      <c r="B165" s="167"/>
      <c r="C165" s="52" t="s">
        <v>67</v>
      </c>
      <c r="D165" s="101">
        <v>563.243537414966</v>
      </c>
      <c r="E165" s="102">
        <v>17.737073286935246</v>
      </c>
      <c r="F165" s="101">
        <v>1074.3902447420714</v>
      </c>
      <c r="G165" s="102">
        <v>12.898912181931498</v>
      </c>
      <c r="H165" s="101">
        <v>669.09757684810324</v>
      </c>
      <c r="I165" s="102">
        <v>14.041850081793124</v>
      </c>
      <c r="J165" s="101">
        <v>865.28843302244456</v>
      </c>
      <c r="K165" s="102">
        <v>10.419446088342937</v>
      </c>
      <c r="L165" s="101">
        <v>66.447599364069958</v>
      </c>
      <c r="M165" s="102">
        <v>10.699711379046594</v>
      </c>
      <c r="N165" s="101">
        <v>8.21875</v>
      </c>
      <c r="O165" s="102">
        <v>3.0728717285015819</v>
      </c>
      <c r="P165" s="101">
        <v>1.5</v>
      </c>
      <c r="Q165" s="102">
        <v>4</v>
      </c>
      <c r="R165" s="101"/>
      <c r="S165" s="102"/>
      <c r="T165" s="101"/>
      <c r="U165" s="102"/>
      <c r="V165" s="101">
        <v>3248.1861413916554</v>
      </c>
      <c r="W165" s="102">
        <v>12.733298051056394</v>
      </c>
    </row>
    <row r="166" spans="1:23" s="44" customFormat="1" ht="37.5" customHeight="1" x14ac:dyDescent="0.15">
      <c r="A166" s="57"/>
      <c r="B166" s="167"/>
      <c r="C166" s="53" t="s">
        <v>19</v>
      </c>
      <c r="D166" s="103">
        <v>1293.3928571428571</v>
      </c>
      <c r="E166" s="104">
        <v>40.730167986001746</v>
      </c>
      <c r="F166" s="103">
        <v>3278.0191094629481</v>
      </c>
      <c r="G166" s="104">
        <v>39.355235055961167</v>
      </c>
      <c r="H166" s="103">
        <v>1831.8741535462591</v>
      </c>
      <c r="I166" s="104">
        <v>38.444171856039752</v>
      </c>
      <c r="J166" s="103">
        <v>1385.4256464759999</v>
      </c>
      <c r="K166" s="104">
        <v>16.682723681445427</v>
      </c>
      <c r="L166" s="103">
        <v>67.90912294647589</v>
      </c>
      <c r="M166" s="104">
        <v>10.935052921180162</v>
      </c>
      <c r="N166" s="103">
        <v>19.349305555555556</v>
      </c>
      <c r="O166" s="104">
        <v>7.2344254306074847</v>
      </c>
      <c r="P166" s="103">
        <v>5.166666666666667</v>
      </c>
      <c r="Q166" s="104">
        <v>13.777777777777779</v>
      </c>
      <c r="R166" s="103"/>
      <c r="S166" s="104"/>
      <c r="T166" s="103"/>
      <c r="U166" s="104"/>
      <c r="V166" s="103">
        <v>7881.1368617967628</v>
      </c>
      <c r="W166" s="104">
        <v>30.895047350774725</v>
      </c>
    </row>
    <row r="167" spans="1:23" s="44" customFormat="1" ht="37.5" customHeight="1" x14ac:dyDescent="0.15">
      <c r="A167" s="58"/>
      <c r="B167" s="54"/>
      <c r="C167" s="56" t="s">
        <v>63</v>
      </c>
      <c r="D167" s="73">
        <v>3175.5156462585028</v>
      </c>
      <c r="E167" s="126">
        <v>100</v>
      </c>
      <c r="F167" s="73">
        <v>8329.3089338731425</v>
      </c>
      <c r="G167" s="126">
        <v>100</v>
      </c>
      <c r="H167" s="73">
        <v>4765.0243589743586</v>
      </c>
      <c r="I167" s="126">
        <v>100</v>
      </c>
      <c r="J167" s="73">
        <v>8304.5530989455528</v>
      </c>
      <c r="K167" s="126">
        <v>100</v>
      </c>
      <c r="L167" s="73">
        <v>621.02235294117645</v>
      </c>
      <c r="M167" s="126">
        <v>100</v>
      </c>
      <c r="N167" s="73">
        <v>267.46153846153845</v>
      </c>
      <c r="O167" s="126">
        <v>100</v>
      </c>
      <c r="P167" s="73">
        <v>37.5</v>
      </c>
      <c r="Q167" s="126">
        <v>100</v>
      </c>
      <c r="R167" s="73">
        <v>6</v>
      </c>
      <c r="S167" s="126">
        <v>100</v>
      </c>
      <c r="T167" s="73">
        <v>3</v>
      </c>
      <c r="U167" s="126">
        <v>100</v>
      </c>
      <c r="V167" s="73">
        <v>25509.385929454274</v>
      </c>
      <c r="W167" s="126">
        <v>100</v>
      </c>
    </row>
    <row r="168" spans="1:23" s="44" customFormat="1" ht="37.5" customHeight="1" x14ac:dyDescent="0.15">
      <c r="A168" s="60"/>
      <c r="B168" s="162" t="s">
        <v>5</v>
      </c>
      <c r="C168" s="51" t="s">
        <v>59</v>
      </c>
      <c r="D168" s="99">
        <v>540.80738823388583</v>
      </c>
      <c r="E168" s="100">
        <v>8.9078516885052714</v>
      </c>
      <c r="F168" s="99">
        <v>2313.5327119915974</v>
      </c>
      <c r="G168" s="100">
        <v>16.357867032611907</v>
      </c>
      <c r="H168" s="99">
        <v>1955.5048699112806</v>
      </c>
      <c r="I168" s="100">
        <v>22.19387214567514</v>
      </c>
      <c r="J168" s="99">
        <v>4193.8696733696343</v>
      </c>
      <c r="K168" s="100">
        <v>31.205720750910373</v>
      </c>
      <c r="L168" s="99">
        <v>392.46967882454823</v>
      </c>
      <c r="M168" s="100">
        <v>34.98612753994324</v>
      </c>
      <c r="N168" s="99">
        <v>208.16898148148147</v>
      </c>
      <c r="O168" s="100">
        <v>41.521243364615422</v>
      </c>
      <c r="P168" s="99">
        <v>29.5</v>
      </c>
      <c r="Q168" s="100">
        <v>45.657781599312123</v>
      </c>
      <c r="R168" s="99">
        <v>6.05</v>
      </c>
      <c r="S168" s="100">
        <v>46.53846153846154</v>
      </c>
      <c r="T168" s="99">
        <v>8</v>
      </c>
      <c r="U168" s="100">
        <v>80</v>
      </c>
      <c r="V168" s="99">
        <v>9647.9033038124271</v>
      </c>
      <c r="W168" s="100">
        <v>21.83990932847037</v>
      </c>
    </row>
    <row r="169" spans="1:23" s="44" customFormat="1" ht="37.5" customHeight="1" x14ac:dyDescent="0.15">
      <c r="A169" s="61"/>
      <c r="B169" s="163"/>
      <c r="C169" s="52" t="s">
        <v>60</v>
      </c>
      <c r="D169" s="101">
        <v>421.36876334111355</v>
      </c>
      <c r="E169" s="102">
        <v>6.9405310128422739</v>
      </c>
      <c r="F169" s="101">
        <v>764.99667189707441</v>
      </c>
      <c r="G169" s="102">
        <v>5.4089202086581212</v>
      </c>
      <c r="H169" s="101">
        <v>819.66174374066668</v>
      </c>
      <c r="I169" s="102">
        <v>9.3026963129510527</v>
      </c>
      <c r="J169" s="101">
        <v>2073.5904705554167</v>
      </c>
      <c r="K169" s="102">
        <v>15.429159753529142</v>
      </c>
      <c r="L169" s="101">
        <v>231.03434823891669</v>
      </c>
      <c r="M169" s="102">
        <v>20.595214381409239</v>
      </c>
      <c r="N169" s="101">
        <v>126.3857668566002</v>
      </c>
      <c r="O169" s="102">
        <v>25.20881903792796</v>
      </c>
      <c r="P169" s="101">
        <v>18.555555555555554</v>
      </c>
      <c r="Q169" s="102">
        <v>28.718830610490109</v>
      </c>
      <c r="R169" s="101">
        <v>3.3833333333333333</v>
      </c>
      <c r="S169" s="102">
        <v>26.025641025641026</v>
      </c>
      <c r="T169" s="101">
        <v>2</v>
      </c>
      <c r="U169" s="102">
        <v>20</v>
      </c>
      <c r="V169" s="101">
        <v>4460.9766535186782</v>
      </c>
      <c r="W169" s="102">
        <v>10.098290018181682</v>
      </c>
    </row>
    <row r="170" spans="1:23" s="44" customFormat="1" ht="37.5" customHeight="1" x14ac:dyDescent="0.15">
      <c r="A170" s="61"/>
      <c r="B170" s="163"/>
      <c r="C170" s="52" t="s">
        <v>66</v>
      </c>
      <c r="D170" s="101">
        <v>1217.6683284457476</v>
      </c>
      <c r="E170" s="102">
        <v>20.056695066624844</v>
      </c>
      <c r="F170" s="101">
        <v>2828.7381429200318</v>
      </c>
      <c r="G170" s="102">
        <v>20.000634601846716</v>
      </c>
      <c r="H170" s="101">
        <v>1340.0363537732653</v>
      </c>
      <c r="I170" s="102">
        <v>15.208653255642291</v>
      </c>
      <c r="J170" s="101">
        <v>3250.7530160001652</v>
      </c>
      <c r="K170" s="102">
        <v>24.188183884592554</v>
      </c>
      <c r="L170" s="101">
        <v>261.24159911678743</v>
      </c>
      <c r="M170" s="102">
        <v>23.287994967694225</v>
      </c>
      <c r="N170" s="101">
        <v>118.07194919278253</v>
      </c>
      <c r="O170" s="102">
        <v>23.550550625161957</v>
      </c>
      <c r="P170" s="101">
        <v>8.2222222222222214</v>
      </c>
      <c r="Q170" s="102">
        <v>12.725709372312982</v>
      </c>
      <c r="R170" s="101">
        <v>3.5666666666666664</v>
      </c>
      <c r="S170" s="102">
        <v>27.435897435897434</v>
      </c>
      <c r="T170" s="101"/>
      <c r="U170" s="102"/>
      <c r="V170" s="101">
        <v>9028.2982783376701</v>
      </c>
      <c r="W170" s="102">
        <v>20.43731260359586</v>
      </c>
    </row>
    <row r="171" spans="1:23" s="44" customFormat="1" ht="37.5" customHeight="1" x14ac:dyDescent="0.15">
      <c r="A171" s="61"/>
      <c r="B171" s="163"/>
      <c r="C171" s="52" t="s">
        <v>67</v>
      </c>
      <c r="D171" s="101">
        <v>1045.0417359905839</v>
      </c>
      <c r="E171" s="102">
        <v>17.213294409499188</v>
      </c>
      <c r="F171" s="101">
        <v>2099.4694427370591</v>
      </c>
      <c r="G171" s="102">
        <v>14.844329542140212</v>
      </c>
      <c r="H171" s="101">
        <v>1397.5240248466575</v>
      </c>
      <c r="I171" s="102">
        <v>15.861105745731656</v>
      </c>
      <c r="J171" s="101">
        <v>1571.1029524340024</v>
      </c>
      <c r="K171" s="102">
        <v>11.690253589877155</v>
      </c>
      <c r="L171" s="101">
        <v>128.10561560795068</v>
      </c>
      <c r="M171" s="102">
        <v>11.419785140258766</v>
      </c>
      <c r="N171" s="101">
        <v>15.704979819563153</v>
      </c>
      <c r="O171" s="102">
        <v>3.1325045858595657</v>
      </c>
      <c r="P171" s="101">
        <v>3.166666666666667</v>
      </c>
      <c r="Q171" s="102">
        <v>4.9011177987962169</v>
      </c>
      <c r="R171" s="101"/>
      <c r="S171" s="102"/>
      <c r="T171" s="101"/>
      <c r="U171" s="102"/>
      <c r="V171" s="101">
        <v>6260.1154181024831</v>
      </c>
      <c r="W171" s="102">
        <v>14.170991231130159</v>
      </c>
    </row>
    <row r="172" spans="1:23" s="44" customFormat="1" ht="37.5" customHeight="1" x14ac:dyDescent="0.15">
      <c r="A172" s="61"/>
      <c r="B172" s="163"/>
      <c r="C172" s="53" t="s">
        <v>19</v>
      </c>
      <c r="D172" s="103">
        <v>2846.2452660242984</v>
      </c>
      <c r="E172" s="104">
        <v>46.881627822528444</v>
      </c>
      <c r="F172" s="103">
        <v>6136.5049786814498</v>
      </c>
      <c r="G172" s="104">
        <v>43.388248614743034</v>
      </c>
      <c r="H172" s="103">
        <v>3298.2856019966061</v>
      </c>
      <c r="I172" s="104">
        <v>37.433672539999826</v>
      </c>
      <c r="J172" s="103">
        <v>2350.1096482115727</v>
      </c>
      <c r="K172" s="104">
        <v>17.486682021090758</v>
      </c>
      <c r="L172" s="103">
        <v>108.93532454861207</v>
      </c>
      <c r="M172" s="104">
        <v>9.7108779706945008</v>
      </c>
      <c r="N172" s="103">
        <v>33.023688271604939</v>
      </c>
      <c r="O172" s="104">
        <v>6.5868823864351</v>
      </c>
      <c r="P172" s="103">
        <v>5.166666666666667</v>
      </c>
      <c r="Q172" s="104">
        <v>7.9965606190885641</v>
      </c>
      <c r="R172" s="103"/>
      <c r="S172" s="104"/>
      <c r="T172" s="103"/>
      <c r="U172" s="104"/>
      <c r="V172" s="103">
        <v>14778.27117440081</v>
      </c>
      <c r="W172" s="104">
        <v>33.453496818621929</v>
      </c>
    </row>
    <row r="173" spans="1:23" s="44" customFormat="1" ht="37.5" customHeight="1" x14ac:dyDescent="0.15">
      <c r="A173" s="62"/>
      <c r="B173" s="63"/>
      <c r="C173" s="70" t="s">
        <v>63</v>
      </c>
      <c r="D173" s="73">
        <v>6071.1314820356283</v>
      </c>
      <c r="E173" s="126">
        <v>100</v>
      </c>
      <c r="F173" s="73">
        <v>14143.241948227214</v>
      </c>
      <c r="G173" s="126">
        <v>100</v>
      </c>
      <c r="H173" s="73">
        <v>8811.012594268479</v>
      </c>
      <c r="I173" s="126">
        <v>100</v>
      </c>
      <c r="J173" s="73">
        <v>13439.425760570793</v>
      </c>
      <c r="K173" s="126">
        <v>100</v>
      </c>
      <c r="L173" s="73">
        <v>1121.7865663368154</v>
      </c>
      <c r="M173" s="126">
        <v>100</v>
      </c>
      <c r="N173" s="73">
        <v>501.35536562203225</v>
      </c>
      <c r="O173" s="126">
        <v>100</v>
      </c>
      <c r="P173" s="73">
        <v>64.611111111111114</v>
      </c>
      <c r="Q173" s="126">
        <v>100</v>
      </c>
      <c r="R173" s="73">
        <v>13</v>
      </c>
      <c r="S173" s="126">
        <v>100</v>
      </c>
      <c r="T173" s="73">
        <v>10</v>
      </c>
      <c r="U173" s="126">
        <v>100</v>
      </c>
      <c r="V173" s="73">
        <v>44175.564828172071</v>
      </c>
      <c r="W173" s="126">
        <v>100</v>
      </c>
    </row>
    <row r="174" spans="1:23" s="44" customFormat="1" ht="37.5" customHeight="1" x14ac:dyDescent="0.15">
      <c r="A174" s="164" t="s">
        <v>91</v>
      </c>
      <c r="B174" s="140" t="s">
        <v>92</v>
      </c>
      <c r="C174" s="51" t="s">
        <v>59</v>
      </c>
      <c r="D174" s="99">
        <v>127.6</v>
      </c>
      <c r="E174" s="100">
        <v>8.695652173913043</v>
      </c>
      <c r="F174" s="99">
        <v>581.41025641025647</v>
      </c>
      <c r="G174" s="100">
        <v>13.513513513513514</v>
      </c>
      <c r="H174" s="99">
        <v>763.39999999999986</v>
      </c>
      <c r="I174" s="100">
        <v>32.352941176470587</v>
      </c>
      <c r="J174" s="99">
        <v>2005.7356321839097</v>
      </c>
      <c r="K174" s="100">
        <v>36.046511627906987</v>
      </c>
      <c r="L174" s="99">
        <v>279.61607142857144</v>
      </c>
      <c r="M174" s="100">
        <v>36.1111111111111</v>
      </c>
      <c r="N174" s="99">
        <v>86.835443037974684</v>
      </c>
      <c r="O174" s="100">
        <v>35.443037974683548</v>
      </c>
      <c r="P174" s="99">
        <v>17.266666666666666</v>
      </c>
      <c r="Q174" s="100">
        <v>50</v>
      </c>
      <c r="R174" s="99">
        <v>6.5</v>
      </c>
      <c r="S174" s="100">
        <v>60.000000000000007</v>
      </c>
      <c r="T174" s="99">
        <v>11.875</v>
      </c>
      <c r="U174" s="100">
        <v>62.5</v>
      </c>
      <c r="V174" s="99">
        <v>3880.239069727379</v>
      </c>
      <c r="W174" s="100">
        <v>26.257887528068704</v>
      </c>
    </row>
    <row r="175" spans="1:23" s="44" customFormat="1" ht="37.5" customHeight="1" x14ac:dyDescent="0.15">
      <c r="A175" s="165"/>
      <c r="B175" s="139"/>
      <c r="C175" s="52" t="s">
        <v>60</v>
      </c>
      <c r="D175" s="101">
        <v>63.8</v>
      </c>
      <c r="E175" s="102">
        <v>4.3478260869565215</v>
      </c>
      <c r="F175" s="101">
        <v>465.12820512820514</v>
      </c>
      <c r="G175" s="102">
        <v>10.810810810810811</v>
      </c>
      <c r="H175" s="101">
        <v>138.80000000000001</v>
      </c>
      <c r="I175" s="102">
        <v>5.882352941176471</v>
      </c>
      <c r="J175" s="101">
        <v>647.0114942528736</v>
      </c>
      <c r="K175" s="102">
        <v>11.627906976744182</v>
      </c>
      <c r="L175" s="101">
        <v>250.93750000000009</v>
      </c>
      <c r="M175" s="102">
        <v>32.407407407407412</v>
      </c>
      <c r="N175" s="101">
        <v>83.734177215189874</v>
      </c>
      <c r="O175" s="102">
        <v>34.177215189873422</v>
      </c>
      <c r="P175" s="101">
        <v>7.4</v>
      </c>
      <c r="Q175" s="102">
        <v>21.428571428571431</v>
      </c>
      <c r="R175" s="101">
        <v>2.1666666666666665</v>
      </c>
      <c r="S175" s="102">
        <v>20</v>
      </c>
      <c r="T175" s="101">
        <v>7.125</v>
      </c>
      <c r="U175" s="102">
        <v>37.5</v>
      </c>
      <c r="V175" s="101">
        <v>1666.1030432629357</v>
      </c>
      <c r="W175" s="102">
        <v>11.274652291783882</v>
      </c>
    </row>
    <row r="176" spans="1:23" s="44" customFormat="1" ht="37.5" customHeight="1" x14ac:dyDescent="0.15">
      <c r="A176" s="165"/>
      <c r="B176" s="139"/>
      <c r="C176" s="52" t="s">
        <v>66</v>
      </c>
      <c r="D176" s="101">
        <v>446.6</v>
      </c>
      <c r="E176" s="102">
        <v>30.434782608695652</v>
      </c>
      <c r="F176" s="101">
        <v>1046.5384615384617</v>
      </c>
      <c r="G176" s="102">
        <v>24.324324324324326</v>
      </c>
      <c r="H176" s="101">
        <v>416.4</v>
      </c>
      <c r="I176" s="102">
        <v>17.647058823529413</v>
      </c>
      <c r="J176" s="101">
        <v>1520.4770114942539</v>
      </c>
      <c r="K176" s="102">
        <v>27.325581395348845</v>
      </c>
      <c r="L176" s="101">
        <v>164.90178571428575</v>
      </c>
      <c r="M176" s="102">
        <v>21.296296296296294</v>
      </c>
      <c r="N176" s="101">
        <v>52.721518987341774</v>
      </c>
      <c r="O176" s="102">
        <v>21.518987341772156</v>
      </c>
      <c r="P176" s="101">
        <v>9.8666666666666671</v>
      </c>
      <c r="Q176" s="102">
        <v>28.571428571428573</v>
      </c>
      <c r="R176" s="101">
        <v>2.1666666666666665</v>
      </c>
      <c r="S176" s="102">
        <v>20</v>
      </c>
      <c r="T176" s="101"/>
      <c r="U176" s="102"/>
      <c r="V176" s="101">
        <v>3659.6721110676767</v>
      </c>
      <c r="W176" s="102">
        <v>24.765293311882548</v>
      </c>
    </row>
    <row r="177" spans="1:23" s="44" customFormat="1" ht="37.5" customHeight="1" x14ac:dyDescent="0.15">
      <c r="A177" s="165"/>
      <c r="B177" s="139"/>
      <c r="C177" s="52" t="s">
        <v>67</v>
      </c>
      <c r="D177" s="101">
        <v>191.39999999999998</v>
      </c>
      <c r="E177" s="102">
        <v>13.043478260869563</v>
      </c>
      <c r="F177" s="101">
        <v>1046.5384615384617</v>
      </c>
      <c r="G177" s="102">
        <v>24.324324324324326</v>
      </c>
      <c r="H177" s="101">
        <v>347</v>
      </c>
      <c r="I177" s="102">
        <v>14.705882352941178</v>
      </c>
      <c r="J177" s="101">
        <v>647.0114942528736</v>
      </c>
      <c r="K177" s="102">
        <v>11.627906976744182</v>
      </c>
      <c r="L177" s="101">
        <v>7.1696428571428568</v>
      </c>
      <c r="M177" s="102">
        <v>0.9259259259259256</v>
      </c>
      <c r="N177" s="101">
        <v>15.506329113924052</v>
      </c>
      <c r="O177" s="102">
        <v>6.3291139240506338</v>
      </c>
      <c r="P177" s="101"/>
      <c r="Q177" s="102"/>
      <c r="R177" s="101"/>
      <c r="S177" s="102"/>
      <c r="T177" s="101"/>
      <c r="U177" s="102"/>
      <c r="V177" s="101">
        <v>2254.6259277624017</v>
      </c>
      <c r="W177" s="102">
        <v>15.257233630507242</v>
      </c>
    </row>
    <row r="178" spans="1:23" s="44" customFormat="1" ht="37.5" customHeight="1" x14ac:dyDescent="0.15">
      <c r="A178" s="165"/>
      <c r="B178" s="139"/>
      <c r="C178" s="53" t="s">
        <v>19</v>
      </c>
      <c r="D178" s="103">
        <v>638</v>
      </c>
      <c r="E178" s="104">
        <v>43.478260869565212</v>
      </c>
      <c r="F178" s="103">
        <v>1162.8205128205129</v>
      </c>
      <c r="G178" s="104">
        <v>27.027027027027028</v>
      </c>
      <c r="H178" s="103">
        <v>693.99999999999989</v>
      </c>
      <c r="I178" s="104">
        <v>29.411764705882348</v>
      </c>
      <c r="J178" s="103">
        <v>744.06321839080476</v>
      </c>
      <c r="K178" s="104">
        <v>13.372093023255811</v>
      </c>
      <c r="L178" s="103">
        <v>71.696428571428569</v>
      </c>
      <c r="M178" s="104">
        <v>9.259259259259256</v>
      </c>
      <c r="N178" s="103">
        <v>6.2025316455696204</v>
      </c>
      <c r="O178" s="104">
        <v>2.5316455696202533</v>
      </c>
      <c r="P178" s="103"/>
      <c r="Q178" s="104"/>
      <c r="R178" s="103"/>
      <c r="S178" s="104"/>
      <c r="T178" s="103"/>
      <c r="U178" s="104"/>
      <c r="V178" s="103">
        <v>3316.7826914283155</v>
      </c>
      <c r="W178" s="104">
        <v>22.44493323775761</v>
      </c>
    </row>
    <row r="179" spans="1:23" s="44" customFormat="1" ht="37.5" customHeight="1" x14ac:dyDescent="0.15">
      <c r="A179" s="165"/>
      <c r="B179" s="54"/>
      <c r="C179" s="56" t="s">
        <v>63</v>
      </c>
      <c r="D179" s="73">
        <v>1467.4</v>
      </c>
      <c r="E179" s="126">
        <v>100</v>
      </c>
      <c r="F179" s="73">
        <v>4302.4358974358975</v>
      </c>
      <c r="G179" s="126">
        <v>100</v>
      </c>
      <c r="H179" s="73">
        <v>2359.6</v>
      </c>
      <c r="I179" s="126">
        <v>100</v>
      </c>
      <c r="J179" s="73">
        <v>5564.2988505747153</v>
      </c>
      <c r="K179" s="126">
        <v>100</v>
      </c>
      <c r="L179" s="73">
        <v>774.32142857142878</v>
      </c>
      <c r="M179" s="126">
        <v>100</v>
      </c>
      <c r="N179" s="73">
        <v>244.99999999999997</v>
      </c>
      <c r="O179" s="126">
        <v>100</v>
      </c>
      <c r="P179" s="73">
        <v>34.533333333333331</v>
      </c>
      <c r="Q179" s="126">
        <v>100</v>
      </c>
      <c r="R179" s="73">
        <v>10.833333333333332</v>
      </c>
      <c r="S179" s="126">
        <v>100</v>
      </c>
      <c r="T179" s="73">
        <v>19</v>
      </c>
      <c r="U179" s="126">
        <v>100</v>
      </c>
      <c r="V179" s="73">
        <v>14777.422843248711</v>
      </c>
      <c r="W179" s="126">
        <v>100</v>
      </c>
    </row>
    <row r="180" spans="1:23" s="44" customFormat="1" ht="37.5" customHeight="1" x14ac:dyDescent="0.15">
      <c r="A180" s="161"/>
      <c r="B180" s="140" t="s">
        <v>93</v>
      </c>
      <c r="C180" s="51" t="s">
        <v>59</v>
      </c>
      <c r="D180" s="99">
        <v>273</v>
      </c>
      <c r="E180" s="100">
        <v>17.142857142857142</v>
      </c>
      <c r="F180" s="99">
        <v>612.94444444444434</v>
      </c>
      <c r="G180" s="100">
        <v>21.568627450980394</v>
      </c>
      <c r="H180" s="99">
        <v>740.48648648648634</v>
      </c>
      <c r="I180" s="100">
        <v>40</v>
      </c>
      <c r="J180" s="99">
        <v>1094</v>
      </c>
      <c r="K180" s="100">
        <v>29.213483146067407</v>
      </c>
      <c r="L180" s="99">
        <v>158.20183486238531</v>
      </c>
      <c r="M180" s="100">
        <v>33.027522935779814</v>
      </c>
      <c r="N180" s="99">
        <v>74.391304347826022</v>
      </c>
      <c r="O180" s="100">
        <v>42.647058823529406</v>
      </c>
      <c r="P180" s="99">
        <v>14.000000000000002</v>
      </c>
      <c r="Q180" s="100">
        <v>35.294117647058826</v>
      </c>
      <c r="R180" s="99">
        <v>4</v>
      </c>
      <c r="S180" s="100">
        <v>50</v>
      </c>
      <c r="T180" s="99">
        <v>7</v>
      </c>
      <c r="U180" s="100">
        <v>33.333333333333336</v>
      </c>
      <c r="V180" s="99">
        <v>2978.0240701411417</v>
      </c>
      <c r="W180" s="100">
        <v>27.696115868315857</v>
      </c>
    </row>
    <row r="181" spans="1:23" s="44" customFormat="1" ht="37.5" customHeight="1" x14ac:dyDescent="0.15">
      <c r="A181" s="161"/>
      <c r="B181" s="139"/>
      <c r="C181" s="52" t="s">
        <v>60</v>
      </c>
      <c r="D181" s="101">
        <v>45.5</v>
      </c>
      <c r="E181" s="102">
        <v>2.8571428571428572</v>
      </c>
      <c r="F181" s="101">
        <v>278.61111111111109</v>
      </c>
      <c r="G181" s="102">
        <v>9.8039215686274535</v>
      </c>
      <c r="H181" s="101">
        <v>264.45945945945948</v>
      </c>
      <c r="I181" s="102">
        <v>14.28571428571429</v>
      </c>
      <c r="J181" s="101">
        <v>1009.8461538461542</v>
      </c>
      <c r="K181" s="102">
        <v>26.966292134831463</v>
      </c>
      <c r="L181" s="101">
        <v>166.99082568807339</v>
      </c>
      <c r="M181" s="102">
        <v>34.862385321100916</v>
      </c>
      <c r="N181" s="101">
        <v>56.434782608695613</v>
      </c>
      <c r="O181" s="102">
        <v>32.352941176470594</v>
      </c>
      <c r="P181" s="101">
        <v>18.666666666666668</v>
      </c>
      <c r="Q181" s="102">
        <v>47.058823529411761</v>
      </c>
      <c r="R181" s="101">
        <v>2</v>
      </c>
      <c r="S181" s="102">
        <v>25</v>
      </c>
      <c r="T181" s="101">
        <v>14.000000000000002</v>
      </c>
      <c r="U181" s="102">
        <v>66.666666666666671</v>
      </c>
      <c r="V181" s="101">
        <v>1856.5089993801603</v>
      </c>
      <c r="W181" s="102">
        <v>17.265840418464826</v>
      </c>
    </row>
    <row r="182" spans="1:23" s="44" customFormat="1" ht="37.5" customHeight="1" x14ac:dyDescent="0.15">
      <c r="A182" s="161"/>
      <c r="B182" s="139"/>
      <c r="C182" s="52" t="s">
        <v>66</v>
      </c>
      <c r="D182" s="101">
        <v>455</v>
      </c>
      <c r="E182" s="102">
        <v>28.571428571428573</v>
      </c>
      <c r="F182" s="101">
        <v>278.61111111111109</v>
      </c>
      <c r="G182" s="102">
        <v>9.8039215686274535</v>
      </c>
      <c r="H182" s="101">
        <v>423.1351351351351</v>
      </c>
      <c r="I182" s="102">
        <v>22.857142857142861</v>
      </c>
      <c r="J182" s="101">
        <v>820.50000000000023</v>
      </c>
      <c r="K182" s="102">
        <v>21.910112359550563</v>
      </c>
      <c r="L182" s="101">
        <v>79.100917431192656</v>
      </c>
      <c r="M182" s="102">
        <v>16.513761467889907</v>
      </c>
      <c r="N182" s="101">
        <v>33.347826086956516</v>
      </c>
      <c r="O182" s="102">
        <v>19.11764705882354</v>
      </c>
      <c r="P182" s="101">
        <v>7</v>
      </c>
      <c r="Q182" s="102">
        <v>17.647058823529409</v>
      </c>
      <c r="R182" s="101">
        <v>2</v>
      </c>
      <c r="S182" s="102">
        <v>25</v>
      </c>
      <c r="T182" s="101"/>
      <c r="U182" s="102"/>
      <c r="V182" s="101">
        <v>2098.6949897643958</v>
      </c>
      <c r="W182" s="102">
        <v>19.518210141939463</v>
      </c>
    </row>
    <row r="183" spans="1:23" s="44" customFormat="1" ht="37.5" customHeight="1" x14ac:dyDescent="0.15">
      <c r="A183" s="161"/>
      <c r="B183" s="139"/>
      <c r="C183" s="52" t="s">
        <v>67</v>
      </c>
      <c r="D183" s="101">
        <v>227.5</v>
      </c>
      <c r="E183" s="102">
        <v>14.285714285714286</v>
      </c>
      <c r="F183" s="101">
        <v>390.05555555555554</v>
      </c>
      <c r="G183" s="102">
        <v>13.725490196078434</v>
      </c>
      <c r="H183" s="101">
        <v>105.78378378378379</v>
      </c>
      <c r="I183" s="102">
        <v>5.7142857142857162</v>
      </c>
      <c r="J183" s="101">
        <v>399.73076923076934</v>
      </c>
      <c r="K183" s="102">
        <v>10.674157303370787</v>
      </c>
      <c r="L183" s="101">
        <v>48.339449541284402</v>
      </c>
      <c r="M183" s="102">
        <v>10.091743119266054</v>
      </c>
      <c r="N183" s="101">
        <v>5.1304347826086953</v>
      </c>
      <c r="O183" s="102">
        <v>2.9411764705882373</v>
      </c>
      <c r="P183" s="101"/>
      <c r="Q183" s="102"/>
      <c r="R183" s="101"/>
      <c r="S183" s="102"/>
      <c r="T183" s="101"/>
      <c r="U183" s="102"/>
      <c r="V183" s="101">
        <v>1176.5399928940019</v>
      </c>
      <c r="W183" s="102">
        <v>10.942016316663087</v>
      </c>
    </row>
    <row r="184" spans="1:23" s="44" customFormat="1" ht="37.5" customHeight="1" x14ac:dyDescent="0.15">
      <c r="A184" s="57"/>
      <c r="B184" s="139"/>
      <c r="C184" s="53" t="s">
        <v>19</v>
      </c>
      <c r="D184" s="103">
        <v>591.5</v>
      </c>
      <c r="E184" s="104">
        <v>37.142857142857146</v>
      </c>
      <c r="F184" s="103">
        <v>1281.6111111111104</v>
      </c>
      <c r="G184" s="104">
        <v>45.098039215686264</v>
      </c>
      <c r="H184" s="103">
        <v>317.35135135135135</v>
      </c>
      <c r="I184" s="104">
        <v>17.142857142857146</v>
      </c>
      <c r="J184" s="103">
        <v>420.76923076923089</v>
      </c>
      <c r="K184" s="104">
        <v>11.235955056179776</v>
      </c>
      <c r="L184" s="103">
        <v>26.36697247706422</v>
      </c>
      <c r="M184" s="104">
        <v>5.5045871559633026</v>
      </c>
      <c r="N184" s="103">
        <v>5.1304347826086953</v>
      </c>
      <c r="O184" s="104">
        <v>2.9411764705882373</v>
      </c>
      <c r="P184" s="103"/>
      <c r="Q184" s="104"/>
      <c r="R184" s="103"/>
      <c r="S184" s="104"/>
      <c r="T184" s="103"/>
      <c r="U184" s="104"/>
      <c r="V184" s="103">
        <v>2642.7291004913654</v>
      </c>
      <c r="W184" s="104">
        <v>24.577817254616765</v>
      </c>
    </row>
    <row r="185" spans="1:23" s="44" customFormat="1" ht="37.5" customHeight="1" x14ac:dyDescent="0.15">
      <c r="A185" s="58"/>
      <c r="B185" s="54"/>
      <c r="C185" s="56" t="s">
        <v>63</v>
      </c>
      <c r="D185" s="73">
        <v>1592.5</v>
      </c>
      <c r="E185" s="126">
        <v>100</v>
      </c>
      <c r="F185" s="73">
        <v>2841.8333333333326</v>
      </c>
      <c r="G185" s="126">
        <v>100</v>
      </c>
      <c r="H185" s="73">
        <v>1851.2162162162158</v>
      </c>
      <c r="I185" s="126">
        <v>100</v>
      </c>
      <c r="J185" s="73">
        <v>3744.8461538461547</v>
      </c>
      <c r="K185" s="126">
        <v>100</v>
      </c>
      <c r="L185" s="73">
        <v>479</v>
      </c>
      <c r="M185" s="126">
        <v>100</v>
      </c>
      <c r="N185" s="73">
        <v>174.43478260869551</v>
      </c>
      <c r="O185" s="126">
        <v>100</v>
      </c>
      <c r="P185" s="73">
        <v>39.666666666666671</v>
      </c>
      <c r="Q185" s="126">
        <v>100</v>
      </c>
      <c r="R185" s="73">
        <v>8</v>
      </c>
      <c r="S185" s="126">
        <v>100</v>
      </c>
      <c r="T185" s="73">
        <v>21</v>
      </c>
      <c r="U185" s="126">
        <v>100</v>
      </c>
      <c r="V185" s="73">
        <v>10752.497152671065</v>
      </c>
      <c r="W185" s="126">
        <v>100</v>
      </c>
    </row>
    <row r="186" spans="1:23" s="44" customFormat="1" ht="37.5" customHeight="1" x14ac:dyDescent="0.15">
      <c r="A186" s="69"/>
      <c r="B186" s="140" t="s">
        <v>94</v>
      </c>
      <c r="C186" s="51" t="s">
        <v>59</v>
      </c>
      <c r="D186" s="99"/>
      <c r="E186" s="100"/>
      <c r="F186" s="99">
        <v>202.66666666666666</v>
      </c>
      <c r="G186" s="100">
        <v>19.047619047619047</v>
      </c>
      <c r="H186" s="99">
        <v>91.5</v>
      </c>
      <c r="I186" s="100">
        <v>21.428571428571427</v>
      </c>
      <c r="J186" s="99">
        <v>431.69318181818198</v>
      </c>
      <c r="K186" s="100">
        <v>30.681818181818183</v>
      </c>
      <c r="L186" s="99">
        <v>42.157894736842096</v>
      </c>
      <c r="M186" s="100">
        <v>23.684210526315788</v>
      </c>
      <c r="N186" s="99">
        <v>54.292682926829272</v>
      </c>
      <c r="O186" s="100">
        <v>51.219512195121958</v>
      </c>
      <c r="P186" s="99">
        <v>8</v>
      </c>
      <c r="Q186" s="100">
        <v>50</v>
      </c>
      <c r="R186" s="99">
        <v>8.6666666666666661</v>
      </c>
      <c r="S186" s="100">
        <v>66.666666666666671</v>
      </c>
      <c r="T186" s="99">
        <v>6.4</v>
      </c>
      <c r="U186" s="100">
        <v>80</v>
      </c>
      <c r="V186" s="99">
        <v>845.37709281518653</v>
      </c>
      <c r="W186" s="100">
        <v>25.267192492421323</v>
      </c>
    </row>
    <row r="187" spans="1:23" s="44" customFormat="1" ht="37.5" customHeight="1" x14ac:dyDescent="0.15">
      <c r="A187" s="69"/>
      <c r="B187" s="139"/>
      <c r="C187" s="52" t="s">
        <v>60</v>
      </c>
      <c r="D187" s="101"/>
      <c r="E187" s="102"/>
      <c r="F187" s="101"/>
      <c r="G187" s="102"/>
      <c r="H187" s="101">
        <v>61</v>
      </c>
      <c r="I187" s="102">
        <v>14.285714285714286</v>
      </c>
      <c r="J187" s="101">
        <v>143.89772727272725</v>
      </c>
      <c r="K187" s="102">
        <v>10.227272727272723</v>
      </c>
      <c r="L187" s="101">
        <v>37.473684210526308</v>
      </c>
      <c r="M187" s="102">
        <v>21.052631578947366</v>
      </c>
      <c r="N187" s="101">
        <v>15.512195121951221</v>
      </c>
      <c r="O187" s="102">
        <v>14.634146341463415</v>
      </c>
      <c r="P187" s="101">
        <v>8</v>
      </c>
      <c r="Q187" s="102">
        <v>50</v>
      </c>
      <c r="R187" s="101">
        <v>2.1666666666666665</v>
      </c>
      <c r="S187" s="102">
        <v>16.666666666666668</v>
      </c>
      <c r="T187" s="101">
        <v>1.6</v>
      </c>
      <c r="U187" s="102">
        <v>20</v>
      </c>
      <c r="V187" s="101">
        <v>269.65027327187147</v>
      </c>
      <c r="W187" s="102">
        <v>8.059486610531911</v>
      </c>
    </row>
    <row r="188" spans="1:23" s="44" customFormat="1" ht="37.5" customHeight="1" x14ac:dyDescent="0.15">
      <c r="A188" s="69"/>
      <c r="B188" s="139"/>
      <c r="C188" s="52" t="s">
        <v>66</v>
      </c>
      <c r="D188" s="101"/>
      <c r="E188" s="102"/>
      <c r="F188" s="101">
        <v>202.66666666666666</v>
      </c>
      <c r="G188" s="102">
        <v>19.047619047619047</v>
      </c>
      <c r="H188" s="101">
        <v>61</v>
      </c>
      <c r="I188" s="102">
        <v>14.285714285714286</v>
      </c>
      <c r="J188" s="101">
        <v>319.77272727272737</v>
      </c>
      <c r="K188" s="102">
        <v>22.727272727272727</v>
      </c>
      <c r="L188" s="101">
        <v>46.842105263157883</v>
      </c>
      <c r="M188" s="102">
        <v>26.315789473684209</v>
      </c>
      <c r="N188" s="101">
        <v>28.439024390243905</v>
      </c>
      <c r="O188" s="102">
        <v>26.829268292682929</v>
      </c>
      <c r="P188" s="101"/>
      <c r="Q188" s="102"/>
      <c r="R188" s="101">
        <v>2.1666666666666665</v>
      </c>
      <c r="S188" s="102">
        <v>16.666666666666668</v>
      </c>
      <c r="T188" s="101"/>
      <c r="U188" s="102"/>
      <c r="V188" s="101">
        <v>660.8871902594625</v>
      </c>
      <c r="W188" s="102">
        <v>19.75303564998767</v>
      </c>
    </row>
    <row r="189" spans="1:23" s="44" customFormat="1" ht="37.5" customHeight="1" x14ac:dyDescent="0.15">
      <c r="A189" s="69"/>
      <c r="B189" s="139"/>
      <c r="C189" s="52" t="s">
        <v>67</v>
      </c>
      <c r="D189" s="101"/>
      <c r="E189" s="102"/>
      <c r="F189" s="101">
        <v>253.33333333333331</v>
      </c>
      <c r="G189" s="102">
        <v>23.809523809523807</v>
      </c>
      <c r="H189" s="101">
        <v>30.5</v>
      </c>
      <c r="I189" s="102">
        <v>7.1428571428571432</v>
      </c>
      <c r="J189" s="101">
        <v>223.84090909090912</v>
      </c>
      <c r="K189" s="102">
        <v>15.909090909090907</v>
      </c>
      <c r="L189" s="101">
        <v>18.736842105263158</v>
      </c>
      <c r="M189" s="102">
        <v>10.526315789473685</v>
      </c>
      <c r="N189" s="101">
        <v>5.1707317073170733</v>
      </c>
      <c r="O189" s="102">
        <v>4.8780487804878048</v>
      </c>
      <c r="P189" s="101"/>
      <c r="Q189" s="102"/>
      <c r="R189" s="101"/>
      <c r="S189" s="102"/>
      <c r="T189" s="101"/>
      <c r="U189" s="102"/>
      <c r="V189" s="101">
        <v>531.58181623682265</v>
      </c>
      <c r="W189" s="102">
        <v>15.88827067882605</v>
      </c>
    </row>
    <row r="190" spans="1:23" s="44" customFormat="1" ht="37.5" customHeight="1" x14ac:dyDescent="0.15">
      <c r="A190" s="57"/>
      <c r="B190" s="139"/>
      <c r="C190" s="53" t="s">
        <v>19</v>
      </c>
      <c r="D190" s="103">
        <v>126.75</v>
      </c>
      <c r="E190" s="104">
        <v>100</v>
      </c>
      <c r="F190" s="103">
        <v>405.33333333333337</v>
      </c>
      <c r="G190" s="104">
        <v>38.095238095238102</v>
      </c>
      <c r="H190" s="103">
        <v>183</v>
      </c>
      <c r="I190" s="104">
        <v>42.857142857142854</v>
      </c>
      <c r="J190" s="103">
        <v>287.79545454545462</v>
      </c>
      <c r="K190" s="104">
        <v>20.454545454545453</v>
      </c>
      <c r="L190" s="103">
        <v>32.78947368421052</v>
      </c>
      <c r="M190" s="104">
        <v>18.421052631578949</v>
      </c>
      <c r="N190" s="103">
        <v>2.5853658536585367</v>
      </c>
      <c r="O190" s="104">
        <v>2.4390243902439024</v>
      </c>
      <c r="P190" s="103"/>
      <c r="Q190" s="104"/>
      <c r="R190" s="103"/>
      <c r="S190" s="104"/>
      <c r="T190" s="103"/>
      <c r="U190" s="104"/>
      <c r="V190" s="103">
        <v>1038.2536274166569</v>
      </c>
      <c r="W190" s="104">
        <v>31.032014568233034</v>
      </c>
    </row>
    <row r="191" spans="1:23" s="44" customFormat="1" ht="37.5" customHeight="1" x14ac:dyDescent="0.15">
      <c r="A191" s="59"/>
      <c r="B191" s="54"/>
      <c r="C191" s="56" t="s">
        <v>63</v>
      </c>
      <c r="D191" s="73">
        <v>126.75</v>
      </c>
      <c r="E191" s="126">
        <v>100</v>
      </c>
      <c r="F191" s="73">
        <v>1064</v>
      </c>
      <c r="G191" s="126">
        <v>100</v>
      </c>
      <c r="H191" s="73">
        <v>427</v>
      </c>
      <c r="I191" s="126">
        <v>100</v>
      </c>
      <c r="J191" s="73">
        <v>1407.0000000000005</v>
      </c>
      <c r="K191" s="126">
        <v>100</v>
      </c>
      <c r="L191" s="73">
        <v>177.99999999999997</v>
      </c>
      <c r="M191" s="126">
        <v>100</v>
      </c>
      <c r="N191" s="73">
        <v>106</v>
      </c>
      <c r="O191" s="126">
        <v>100</v>
      </c>
      <c r="P191" s="73">
        <v>16</v>
      </c>
      <c r="Q191" s="126">
        <v>100</v>
      </c>
      <c r="R191" s="73">
        <v>12.999999999999998</v>
      </c>
      <c r="S191" s="126">
        <v>100</v>
      </c>
      <c r="T191" s="73">
        <v>8</v>
      </c>
      <c r="U191" s="126">
        <v>100</v>
      </c>
      <c r="V191" s="73">
        <v>3345.7500000000005</v>
      </c>
      <c r="W191" s="126">
        <v>100</v>
      </c>
    </row>
    <row r="192" spans="1:23" s="44" customFormat="1" ht="37.5" customHeight="1" x14ac:dyDescent="0.15">
      <c r="A192" s="160" t="s">
        <v>91</v>
      </c>
      <c r="B192" s="140" t="s">
        <v>95</v>
      </c>
      <c r="C192" s="51" t="s">
        <v>59</v>
      </c>
      <c r="D192" s="99">
        <v>59.333333333333336</v>
      </c>
      <c r="E192" s="100">
        <v>33.333333333333336</v>
      </c>
      <c r="F192" s="99">
        <v>89.761904761904759</v>
      </c>
      <c r="G192" s="100">
        <v>25</v>
      </c>
      <c r="H192" s="99">
        <v>62.699999999999996</v>
      </c>
      <c r="I192" s="100">
        <v>29.999999999999996</v>
      </c>
      <c r="J192" s="99">
        <v>141.51724137931032</v>
      </c>
      <c r="K192" s="100">
        <v>41.379310344827587</v>
      </c>
      <c r="L192" s="99">
        <v>17.230769230769234</v>
      </c>
      <c r="M192" s="100">
        <v>53.846153846153854</v>
      </c>
      <c r="N192" s="99">
        <v>4.5</v>
      </c>
      <c r="O192" s="100">
        <v>50</v>
      </c>
      <c r="P192" s="99"/>
      <c r="Q192" s="100"/>
      <c r="R192" s="99"/>
      <c r="S192" s="100"/>
      <c r="T192" s="99"/>
      <c r="U192" s="100"/>
      <c r="V192" s="99">
        <v>375.04324870531764</v>
      </c>
      <c r="W192" s="100">
        <v>33.129635396507261</v>
      </c>
    </row>
    <row r="193" spans="1:23" s="44" customFormat="1" ht="37.5" customHeight="1" x14ac:dyDescent="0.15">
      <c r="A193" s="161"/>
      <c r="B193" s="139"/>
      <c r="C193" s="52" t="s">
        <v>60</v>
      </c>
      <c r="D193" s="101"/>
      <c r="E193" s="102"/>
      <c r="F193" s="101">
        <v>17.952380952380953</v>
      </c>
      <c r="G193" s="102">
        <v>5</v>
      </c>
      <c r="H193" s="101">
        <v>62.699999999999996</v>
      </c>
      <c r="I193" s="102">
        <v>29.999999999999996</v>
      </c>
      <c r="J193" s="101">
        <v>58.965517241379303</v>
      </c>
      <c r="K193" s="102">
        <v>17.241379310344829</v>
      </c>
      <c r="L193" s="101">
        <v>2.4615384615384617</v>
      </c>
      <c r="M193" s="102">
        <v>7.6923076923076925</v>
      </c>
      <c r="N193" s="101">
        <v>2.25</v>
      </c>
      <c r="O193" s="102">
        <v>25</v>
      </c>
      <c r="P193" s="101"/>
      <c r="Q193" s="102"/>
      <c r="R193" s="101">
        <v>3</v>
      </c>
      <c r="S193" s="102">
        <v>100</v>
      </c>
      <c r="T193" s="101"/>
      <c r="U193" s="102"/>
      <c r="V193" s="101">
        <v>147.32943665529871</v>
      </c>
      <c r="W193" s="102">
        <v>13.014420433943014</v>
      </c>
    </row>
    <row r="194" spans="1:23" s="44" customFormat="1" ht="37.5" customHeight="1" x14ac:dyDescent="0.15">
      <c r="A194" s="161"/>
      <c r="B194" s="139"/>
      <c r="C194" s="52" t="s">
        <v>66</v>
      </c>
      <c r="D194" s="101"/>
      <c r="E194" s="102"/>
      <c r="F194" s="101">
        <v>125.66666666666666</v>
      </c>
      <c r="G194" s="102">
        <v>35</v>
      </c>
      <c r="H194" s="101">
        <v>41.8</v>
      </c>
      <c r="I194" s="102">
        <v>20</v>
      </c>
      <c r="J194" s="101">
        <v>106.13793103448273</v>
      </c>
      <c r="K194" s="102">
        <v>31.034482758620687</v>
      </c>
      <c r="L194" s="101">
        <v>9.8461538461538467</v>
      </c>
      <c r="M194" s="102">
        <v>30.76923076923077</v>
      </c>
      <c r="N194" s="101"/>
      <c r="O194" s="102"/>
      <c r="P194" s="101"/>
      <c r="Q194" s="102"/>
      <c r="R194" s="101"/>
      <c r="S194" s="102"/>
      <c r="T194" s="101"/>
      <c r="U194" s="102"/>
      <c r="V194" s="101">
        <v>283.45075154730324</v>
      </c>
      <c r="W194" s="102">
        <v>25.038765753137458</v>
      </c>
    </row>
    <row r="195" spans="1:23" s="44" customFormat="1" ht="37.5" customHeight="1" x14ac:dyDescent="0.15">
      <c r="A195" s="161"/>
      <c r="B195" s="139"/>
      <c r="C195" s="52" t="s">
        <v>67</v>
      </c>
      <c r="D195" s="124">
        <v>59.333333333333336</v>
      </c>
      <c r="E195" s="125">
        <v>33.333333333333336</v>
      </c>
      <c r="F195" s="101"/>
      <c r="G195" s="102"/>
      <c r="H195" s="101"/>
      <c r="I195" s="102"/>
      <c r="J195" s="101">
        <v>11.793103448275861</v>
      </c>
      <c r="K195" s="102">
        <v>3.4482758620689657</v>
      </c>
      <c r="L195" s="101"/>
      <c r="M195" s="102"/>
      <c r="N195" s="101">
        <v>2.25</v>
      </c>
      <c r="O195" s="102">
        <v>25</v>
      </c>
      <c r="P195" s="101"/>
      <c r="Q195" s="102"/>
      <c r="R195" s="101"/>
      <c r="S195" s="102"/>
      <c r="T195" s="101"/>
      <c r="U195" s="102"/>
      <c r="V195" s="101">
        <v>73.3764367816092</v>
      </c>
      <c r="W195" s="102">
        <v>6.4817447205392389</v>
      </c>
    </row>
    <row r="196" spans="1:23" s="44" customFormat="1" ht="37.5" customHeight="1" x14ac:dyDescent="0.15">
      <c r="A196" s="57"/>
      <c r="B196" s="139"/>
      <c r="C196" s="53" t="s">
        <v>19</v>
      </c>
      <c r="D196" s="103">
        <v>59.333333333333336</v>
      </c>
      <c r="E196" s="104">
        <v>33.333333333333336</v>
      </c>
      <c r="F196" s="103">
        <v>125.66666666666666</v>
      </c>
      <c r="G196" s="104">
        <v>35</v>
      </c>
      <c r="H196" s="103">
        <v>41.8</v>
      </c>
      <c r="I196" s="104">
        <v>20</v>
      </c>
      <c r="J196" s="103">
        <v>23.586206896551722</v>
      </c>
      <c r="K196" s="104">
        <v>6.8965517241379315</v>
      </c>
      <c r="L196" s="103">
        <v>2.4615384615384617</v>
      </c>
      <c r="M196" s="104">
        <v>7.6923076923076925</v>
      </c>
      <c r="N196" s="103"/>
      <c r="O196" s="104"/>
      <c r="P196" s="103"/>
      <c r="Q196" s="104"/>
      <c r="R196" s="103"/>
      <c r="S196" s="104"/>
      <c r="T196" s="103"/>
      <c r="U196" s="104"/>
      <c r="V196" s="103">
        <v>252.84774535809018</v>
      </c>
      <c r="W196" s="104">
        <v>22.335433695873022</v>
      </c>
    </row>
    <row r="197" spans="1:23" s="44" customFormat="1" ht="37.5" customHeight="1" x14ac:dyDescent="0.15">
      <c r="A197" s="58"/>
      <c r="B197" s="54"/>
      <c r="C197" s="56" t="s">
        <v>63</v>
      </c>
      <c r="D197" s="127">
        <v>178</v>
      </c>
      <c r="E197" s="128">
        <v>100</v>
      </c>
      <c r="F197" s="73">
        <v>359.04761904761904</v>
      </c>
      <c r="G197" s="126">
        <v>100</v>
      </c>
      <c r="H197" s="73">
        <v>209</v>
      </c>
      <c r="I197" s="126">
        <v>100</v>
      </c>
      <c r="J197" s="73">
        <v>341.99999999999994</v>
      </c>
      <c r="K197" s="126">
        <v>100</v>
      </c>
      <c r="L197" s="73">
        <v>32</v>
      </c>
      <c r="M197" s="126">
        <v>100</v>
      </c>
      <c r="N197" s="73">
        <v>9</v>
      </c>
      <c r="O197" s="126">
        <v>100</v>
      </c>
      <c r="P197" s="73"/>
      <c r="Q197" s="126"/>
      <c r="R197" s="73">
        <v>3</v>
      </c>
      <c r="S197" s="126">
        <v>100</v>
      </c>
      <c r="T197" s="73"/>
      <c r="U197" s="126"/>
      <c r="V197" s="73">
        <v>1132.047619047619</v>
      </c>
      <c r="W197" s="126">
        <v>100</v>
      </c>
    </row>
    <row r="198" spans="1:23" s="44" customFormat="1" ht="37.5" customHeight="1" x14ac:dyDescent="0.15">
      <c r="A198" s="57"/>
      <c r="B198" s="140" t="s">
        <v>96</v>
      </c>
      <c r="C198" s="51" t="s">
        <v>59</v>
      </c>
      <c r="D198" s="99">
        <v>38.857142857142854</v>
      </c>
      <c r="E198" s="100">
        <v>28.571428571428569</v>
      </c>
      <c r="F198" s="99">
        <v>117.44</v>
      </c>
      <c r="G198" s="100">
        <v>18.18181818181818</v>
      </c>
      <c r="H198" s="99">
        <v>53.466666666666669</v>
      </c>
      <c r="I198" s="100">
        <v>13.333333333333332</v>
      </c>
      <c r="J198" s="99">
        <v>275.75757575757569</v>
      </c>
      <c r="K198" s="100">
        <v>21.538461538461537</v>
      </c>
      <c r="L198" s="99">
        <v>33.999999999999993</v>
      </c>
      <c r="M198" s="100">
        <v>33.333333333333336</v>
      </c>
      <c r="N198" s="99">
        <v>17.28</v>
      </c>
      <c r="O198" s="100">
        <v>33.333333333333336</v>
      </c>
      <c r="P198" s="99"/>
      <c r="Q198" s="100"/>
      <c r="R198" s="99">
        <v>0.75</v>
      </c>
      <c r="S198" s="100">
        <v>25</v>
      </c>
      <c r="T198" s="99"/>
      <c r="U198" s="100"/>
      <c r="V198" s="99">
        <v>537.55138528138514</v>
      </c>
      <c r="W198" s="100">
        <v>20.446500486503211</v>
      </c>
    </row>
    <row r="199" spans="1:23" s="44" customFormat="1" ht="37.5" customHeight="1" x14ac:dyDescent="0.15">
      <c r="A199" s="57"/>
      <c r="B199" s="139"/>
      <c r="C199" s="52" t="s">
        <v>60</v>
      </c>
      <c r="D199" s="101"/>
      <c r="E199" s="102"/>
      <c r="F199" s="101"/>
      <c r="G199" s="102"/>
      <c r="H199" s="101">
        <v>26.733333333333334</v>
      </c>
      <c r="I199" s="102">
        <v>6.6666666666666661</v>
      </c>
      <c r="J199" s="101">
        <v>137.87878787878785</v>
      </c>
      <c r="K199" s="102">
        <v>10.769230769230768</v>
      </c>
      <c r="L199" s="101">
        <v>31.733333333333324</v>
      </c>
      <c r="M199" s="102">
        <v>31.111111111111111</v>
      </c>
      <c r="N199" s="101">
        <v>8.64</v>
      </c>
      <c r="O199" s="102">
        <v>16.666666666666668</v>
      </c>
      <c r="P199" s="101">
        <v>6.75</v>
      </c>
      <c r="Q199" s="102">
        <v>75</v>
      </c>
      <c r="R199" s="101">
        <v>0.75</v>
      </c>
      <c r="S199" s="102">
        <v>25</v>
      </c>
      <c r="T199" s="101"/>
      <c r="U199" s="102"/>
      <c r="V199" s="101">
        <v>212.4854545454545</v>
      </c>
      <c r="W199" s="102">
        <v>8.082174223147593</v>
      </c>
    </row>
    <row r="200" spans="1:23" s="44" customFormat="1" ht="37.5" customHeight="1" x14ac:dyDescent="0.15">
      <c r="A200" s="57"/>
      <c r="B200" s="139"/>
      <c r="C200" s="52" t="s">
        <v>66</v>
      </c>
      <c r="D200" s="101">
        <v>9.7142857142857135</v>
      </c>
      <c r="E200" s="102">
        <v>7.1428571428571423</v>
      </c>
      <c r="F200" s="101"/>
      <c r="G200" s="102"/>
      <c r="H200" s="101">
        <v>53.466666666666669</v>
      </c>
      <c r="I200" s="102">
        <v>13.333333333333332</v>
      </c>
      <c r="J200" s="101">
        <v>315.15151515151507</v>
      </c>
      <c r="K200" s="102">
        <v>24.615384615384613</v>
      </c>
      <c r="L200" s="101">
        <v>20.399999999999995</v>
      </c>
      <c r="M200" s="102">
        <v>20</v>
      </c>
      <c r="N200" s="101">
        <v>12.96</v>
      </c>
      <c r="O200" s="102">
        <v>25</v>
      </c>
      <c r="P200" s="101"/>
      <c r="Q200" s="102"/>
      <c r="R200" s="101">
        <v>0.75</v>
      </c>
      <c r="S200" s="102">
        <v>25</v>
      </c>
      <c r="T200" s="101"/>
      <c r="U200" s="102"/>
      <c r="V200" s="101">
        <v>412.44246753246739</v>
      </c>
      <c r="W200" s="102">
        <v>15.687812075198842</v>
      </c>
    </row>
    <row r="201" spans="1:23" s="44" customFormat="1" ht="37.5" customHeight="1" x14ac:dyDescent="0.15">
      <c r="A201" s="57"/>
      <c r="B201" s="139"/>
      <c r="C201" s="52" t="s">
        <v>67</v>
      </c>
      <c r="D201" s="101">
        <v>9.7142857142857135</v>
      </c>
      <c r="E201" s="102">
        <v>7.1428571428571423</v>
      </c>
      <c r="F201" s="101">
        <v>146.80000000000001</v>
      </c>
      <c r="G201" s="102">
        <v>22.727272727272727</v>
      </c>
      <c r="H201" s="101">
        <v>106.93333333333334</v>
      </c>
      <c r="I201" s="102">
        <v>26.666666666666664</v>
      </c>
      <c r="J201" s="101">
        <v>137.87878787878785</v>
      </c>
      <c r="K201" s="102">
        <v>10.769230769230768</v>
      </c>
      <c r="L201" s="101">
        <v>9.0666666666666664</v>
      </c>
      <c r="M201" s="102">
        <v>8.8888888888888911</v>
      </c>
      <c r="N201" s="101">
        <v>6.48</v>
      </c>
      <c r="O201" s="102">
        <v>12.5</v>
      </c>
      <c r="P201" s="101"/>
      <c r="Q201" s="102"/>
      <c r="R201" s="101"/>
      <c r="S201" s="102"/>
      <c r="T201" s="101"/>
      <c r="U201" s="102"/>
      <c r="V201" s="101">
        <v>416.87307359307357</v>
      </c>
      <c r="W201" s="102">
        <v>15.856336222757811</v>
      </c>
    </row>
    <row r="202" spans="1:23" s="44" customFormat="1" ht="37.5" customHeight="1" x14ac:dyDescent="0.15">
      <c r="A202" s="57"/>
      <c r="B202" s="139"/>
      <c r="C202" s="53" t="s">
        <v>19</v>
      </c>
      <c r="D202" s="103">
        <v>77.714285714285708</v>
      </c>
      <c r="E202" s="104">
        <v>57.142857142857139</v>
      </c>
      <c r="F202" s="103">
        <v>381.68000000000012</v>
      </c>
      <c r="G202" s="104">
        <v>59.090909090909101</v>
      </c>
      <c r="H202" s="103">
        <v>160.40000000000003</v>
      </c>
      <c r="I202" s="104">
        <v>40</v>
      </c>
      <c r="J202" s="103">
        <v>413.63636363636351</v>
      </c>
      <c r="K202" s="104">
        <v>32.307692307692307</v>
      </c>
      <c r="L202" s="103">
        <v>6.8</v>
      </c>
      <c r="M202" s="104">
        <v>6.6666666666666687</v>
      </c>
      <c r="N202" s="103">
        <v>6.48</v>
      </c>
      <c r="O202" s="104">
        <v>12.5</v>
      </c>
      <c r="P202" s="103">
        <v>2.25</v>
      </c>
      <c r="Q202" s="104">
        <v>25</v>
      </c>
      <c r="R202" s="103">
        <v>0.75</v>
      </c>
      <c r="S202" s="104">
        <v>25</v>
      </c>
      <c r="T202" s="103"/>
      <c r="U202" s="104"/>
      <c r="V202" s="103">
        <v>1049.7106493506494</v>
      </c>
      <c r="W202" s="104">
        <v>39.927176992392532</v>
      </c>
    </row>
    <row r="203" spans="1:23" s="44" customFormat="1" ht="37.5" customHeight="1" x14ac:dyDescent="0.15">
      <c r="A203" s="57"/>
      <c r="B203" s="54"/>
      <c r="C203" s="56" t="s">
        <v>63</v>
      </c>
      <c r="D203" s="73">
        <v>136</v>
      </c>
      <c r="E203" s="126">
        <v>100</v>
      </c>
      <c r="F203" s="73">
        <v>645.92000000000007</v>
      </c>
      <c r="G203" s="126">
        <v>100</v>
      </c>
      <c r="H203" s="73">
        <v>401.00000000000006</v>
      </c>
      <c r="I203" s="126">
        <v>100</v>
      </c>
      <c r="J203" s="73">
        <v>1280.30303030303</v>
      </c>
      <c r="K203" s="126">
        <v>100</v>
      </c>
      <c r="L203" s="73">
        <v>101.99999999999997</v>
      </c>
      <c r="M203" s="126">
        <v>100</v>
      </c>
      <c r="N203" s="73">
        <v>51.84</v>
      </c>
      <c r="O203" s="126">
        <v>100</v>
      </c>
      <c r="P203" s="73">
        <v>9</v>
      </c>
      <c r="Q203" s="126">
        <v>100</v>
      </c>
      <c r="R203" s="73">
        <v>3</v>
      </c>
      <c r="S203" s="126">
        <v>100</v>
      </c>
      <c r="T203" s="73"/>
      <c r="U203" s="126"/>
      <c r="V203" s="73">
        <v>2629.0630303030302</v>
      </c>
      <c r="W203" s="126">
        <v>100</v>
      </c>
    </row>
    <row r="204" spans="1:23" s="44" customFormat="1" ht="37.5" customHeight="1" x14ac:dyDescent="0.15">
      <c r="A204" s="57"/>
      <c r="B204" s="140" t="s">
        <v>97</v>
      </c>
      <c r="C204" s="51" t="s">
        <v>59</v>
      </c>
      <c r="D204" s="99"/>
      <c r="E204" s="100"/>
      <c r="F204" s="99">
        <v>7.2222222222222223</v>
      </c>
      <c r="G204" s="100">
        <v>12</v>
      </c>
      <c r="H204" s="99">
        <v>12.631578947368421</v>
      </c>
      <c r="I204" s="100">
        <v>26.315789473684212</v>
      </c>
      <c r="J204" s="99">
        <v>33.490196078431367</v>
      </c>
      <c r="K204" s="100">
        <v>28</v>
      </c>
      <c r="L204" s="99"/>
      <c r="M204" s="100"/>
      <c r="N204" s="99">
        <v>2</v>
      </c>
      <c r="O204" s="100">
        <v>33.333333333333336</v>
      </c>
      <c r="P204" s="99"/>
      <c r="Q204" s="100"/>
      <c r="R204" s="99"/>
      <c r="S204" s="100"/>
      <c r="T204" s="99"/>
      <c r="U204" s="100"/>
      <c r="V204" s="99">
        <v>55.343997248022006</v>
      </c>
      <c r="W204" s="100">
        <v>20.304447875343378</v>
      </c>
    </row>
    <row r="205" spans="1:23" s="44" customFormat="1" ht="37.5" customHeight="1" x14ac:dyDescent="0.15">
      <c r="A205" s="57"/>
      <c r="B205" s="139"/>
      <c r="C205" s="52" t="s">
        <v>60</v>
      </c>
      <c r="D205" s="101">
        <v>1.2222222222222223</v>
      </c>
      <c r="E205" s="102">
        <v>5.882352941176471</v>
      </c>
      <c r="F205" s="101">
        <v>2.4074074074074074</v>
      </c>
      <c r="G205" s="102">
        <v>3.9999999999999996</v>
      </c>
      <c r="H205" s="101"/>
      <c r="I205" s="102"/>
      <c r="J205" s="101">
        <v>2.392156862745098</v>
      </c>
      <c r="K205" s="102">
        <v>2</v>
      </c>
      <c r="L205" s="101"/>
      <c r="M205" s="102"/>
      <c r="N205" s="101">
        <v>2</v>
      </c>
      <c r="O205" s="102">
        <v>33.333333333333336</v>
      </c>
      <c r="P205" s="101">
        <v>4</v>
      </c>
      <c r="Q205" s="102">
        <v>100</v>
      </c>
      <c r="R205" s="101"/>
      <c r="S205" s="102"/>
      <c r="T205" s="101"/>
      <c r="U205" s="102"/>
      <c r="V205" s="101">
        <v>12.021786492374728</v>
      </c>
      <c r="W205" s="102">
        <v>4.4105187435057154</v>
      </c>
    </row>
    <row r="206" spans="1:23" s="44" customFormat="1" ht="37.5" customHeight="1" x14ac:dyDescent="0.15">
      <c r="A206" s="57"/>
      <c r="B206" s="139"/>
      <c r="C206" s="52" t="s">
        <v>66</v>
      </c>
      <c r="D206" s="101">
        <v>4.8888888888888893</v>
      </c>
      <c r="E206" s="102">
        <v>23.529411764705884</v>
      </c>
      <c r="F206" s="101">
        <v>9.6296296296296298</v>
      </c>
      <c r="G206" s="102">
        <v>15.999999999999998</v>
      </c>
      <c r="H206" s="101">
        <v>2.5263157894736841</v>
      </c>
      <c r="I206" s="102">
        <v>5.2631578947368416</v>
      </c>
      <c r="J206" s="101">
        <v>23.921568627450977</v>
      </c>
      <c r="K206" s="102">
        <v>20</v>
      </c>
      <c r="L206" s="101">
        <v>9.3333333333333339</v>
      </c>
      <c r="M206" s="102">
        <v>66.666666666666671</v>
      </c>
      <c r="N206" s="101">
        <v>2</v>
      </c>
      <c r="O206" s="102">
        <v>33.333333333333336</v>
      </c>
      <c r="P206" s="101"/>
      <c r="Q206" s="102"/>
      <c r="R206" s="101"/>
      <c r="S206" s="102"/>
      <c r="T206" s="101"/>
      <c r="U206" s="102"/>
      <c r="V206" s="101">
        <v>52.29973626877652</v>
      </c>
      <c r="W206" s="102">
        <v>19.187578089176263</v>
      </c>
    </row>
    <row r="207" spans="1:23" s="44" customFormat="1" ht="37.5" customHeight="1" x14ac:dyDescent="0.15">
      <c r="A207" s="57"/>
      <c r="B207" s="139"/>
      <c r="C207" s="52" t="s">
        <v>67</v>
      </c>
      <c r="D207" s="101">
        <v>1.2222222222222223</v>
      </c>
      <c r="E207" s="102">
        <v>5.882352941176471</v>
      </c>
      <c r="F207" s="101">
        <v>7.2222222222222223</v>
      </c>
      <c r="G207" s="102">
        <v>12</v>
      </c>
      <c r="H207" s="101"/>
      <c r="I207" s="102"/>
      <c r="J207" s="101">
        <v>14.352941176470589</v>
      </c>
      <c r="K207" s="102">
        <v>12.000000000000002</v>
      </c>
      <c r="L207" s="101"/>
      <c r="M207" s="102"/>
      <c r="N207" s="101"/>
      <c r="O207" s="102"/>
      <c r="P207" s="101"/>
      <c r="Q207" s="102"/>
      <c r="R207" s="101"/>
      <c r="S207" s="102"/>
      <c r="T207" s="101"/>
      <c r="U207" s="102"/>
      <c r="V207" s="101">
        <v>22.797385620915033</v>
      </c>
      <c r="W207" s="102">
        <v>8.3638398209575584</v>
      </c>
    </row>
    <row r="208" spans="1:23" s="44" customFormat="1" ht="37.5" customHeight="1" x14ac:dyDescent="0.15">
      <c r="A208" s="57"/>
      <c r="B208" s="139"/>
      <c r="C208" s="53" t="s">
        <v>19</v>
      </c>
      <c r="D208" s="103">
        <v>13.444444444444443</v>
      </c>
      <c r="E208" s="104">
        <v>64.70588235294116</v>
      </c>
      <c r="F208" s="103">
        <v>33.703703703703709</v>
      </c>
      <c r="G208" s="104">
        <v>56.000000000000007</v>
      </c>
      <c r="H208" s="103">
        <v>32.842105263157897</v>
      </c>
      <c r="I208" s="104">
        <v>68.421052631578959</v>
      </c>
      <c r="J208" s="103">
        <v>45.45098039215685</v>
      </c>
      <c r="K208" s="104">
        <v>37.999999999999993</v>
      </c>
      <c r="L208" s="103">
        <v>4.666666666666667</v>
      </c>
      <c r="M208" s="104">
        <v>33.333333333333336</v>
      </c>
      <c r="N208" s="103"/>
      <c r="O208" s="104"/>
      <c r="P208" s="103"/>
      <c r="Q208" s="104"/>
      <c r="R208" s="103"/>
      <c r="S208" s="104"/>
      <c r="T208" s="103"/>
      <c r="U208" s="104"/>
      <c r="V208" s="103">
        <v>130.10790047012955</v>
      </c>
      <c r="W208" s="104">
        <v>47.733615471017082</v>
      </c>
    </row>
    <row r="209" spans="1:23" s="44" customFormat="1" ht="37.5" customHeight="1" x14ac:dyDescent="0.15">
      <c r="A209" s="57"/>
      <c r="B209" s="54"/>
      <c r="C209" s="56" t="s">
        <v>63</v>
      </c>
      <c r="D209" s="73">
        <v>20.777777777777779</v>
      </c>
      <c r="E209" s="126">
        <v>100</v>
      </c>
      <c r="F209" s="73">
        <v>60.18518518518519</v>
      </c>
      <c r="G209" s="126">
        <v>100</v>
      </c>
      <c r="H209" s="73">
        <v>48</v>
      </c>
      <c r="I209" s="126">
        <v>100</v>
      </c>
      <c r="J209" s="73">
        <v>119.60784313725489</v>
      </c>
      <c r="K209" s="126">
        <v>100</v>
      </c>
      <c r="L209" s="73">
        <v>14</v>
      </c>
      <c r="M209" s="126">
        <v>100</v>
      </c>
      <c r="N209" s="73">
        <v>6</v>
      </c>
      <c r="O209" s="126">
        <v>100</v>
      </c>
      <c r="P209" s="73">
        <v>4</v>
      </c>
      <c r="Q209" s="126">
        <v>100</v>
      </c>
      <c r="R209" s="73"/>
      <c r="S209" s="126"/>
      <c r="T209" s="73"/>
      <c r="U209" s="126"/>
      <c r="V209" s="73">
        <v>272.57080610021785</v>
      </c>
      <c r="W209" s="126">
        <v>100</v>
      </c>
    </row>
    <row r="210" spans="1:23" s="44" customFormat="1" ht="37.5" customHeight="1" x14ac:dyDescent="0.15">
      <c r="A210" s="57"/>
      <c r="B210" s="140" t="s">
        <v>98</v>
      </c>
      <c r="C210" s="51" t="s">
        <v>59</v>
      </c>
      <c r="D210" s="99"/>
      <c r="E210" s="100"/>
      <c r="F210" s="99">
        <v>72.285714285714292</v>
      </c>
      <c r="G210" s="100">
        <v>33.333333333333329</v>
      </c>
      <c r="H210" s="99">
        <v>31.25</v>
      </c>
      <c r="I210" s="100">
        <v>33.333333333333336</v>
      </c>
      <c r="J210" s="99">
        <v>101.17647058823528</v>
      </c>
      <c r="K210" s="100">
        <v>47.058823529411768</v>
      </c>
      <c r="L210" s="99">
        <v>3.2</v>
      </c>
      <c r="M210" s="100">
        <v>20</v>
      </c>
      <c r="N210" s="99">
        <v>7</v>
      </c>
      <c r="O210" s="100">
        <v>100</v>
      </c>
      <c r="P210" s="99"/>
      <c r="Q210" s="100"/>
      <c r="R210" s="99"/>
      <c r="S210" s="100"/>
      <c r="T210" s="99"/>
      <c r="U210" s="100"/>
      <c r="V210" s="99">
        <v>214.91218487394957</v>
      </c>
      <c r="W210" s="100">
        <v>39.174149967258565</v>
      </c>
    </row>
    <row r="211" spans="1:23" s="44" customFormat="1" ht="37.5" customHeight="1" x14ac:dyDescent="0.15">
      <c r="A211" s="57"/>
      <c r="B211" s="139"/>
      <c r="C211" s="52" t="s">
        <v>60</v>
      </c>
      <c r="D211" s="101"/>
      <c r="E211" s="102"/>
      <c r="F211" s="101"/>
      <c r="G211" s="102"/>
      <c r="H211" s="101"/>
      <c r="I211" s="102"/>
      <c r="J211" s="101">
        <v>12.647058823529411</v>
      </c>
      <c r="K211" s="102">
        <v>5.8823529411764719</v>
      </c>
      <c r="L211" s="101">
        <v>6.4</v>
      </c>
      <c r="M211" s="102">
        <v>40</v>
      </c>
      <c r="N211" s="101"/>
      <c r="O211" s="102"/>
      <c r="P211" s="101"/>
      <c r="Q211" s="102"/>
      <c r="R211" s="101"/>
      <c r="S211" s="102"/>
      <c r="T211" s="101"/>
      <c r="U211" s="102"/>
      <c r="V211" s="101">
        <v>19.047058823529412</v>
      </c>
      <c r="W211" s="102">
        <v>3.4718940632694713</v>
      </c>
    </row>
    <row r="212" spans="1:23" s="44" customFormat="1" ht="37.5" customHeight="1" x14ac:dyDescent="0.15">
      <c r="A212" s="57"/>
      <c r="B212" s="139"/>
      <c r="C212" s="52" t="s">
        <v>66</v>
      </c>
      <c r="D212" s="101"/>
      <c r="E212" s="102"/>
      <c r="F212" s="101">
        <v>36.142857142857146</v>
      </c>
      <c r="G212" s="102">
        <v>16.666666666666664</v>
      </c>
      <c r="H212" s="101"/>
      <c r="I212" s="102"/>
      <c r="J212" s="101">
        <v>50.588235294117645</v>
      </c>
      <c r="K212" s="102">
        <v>23.529411764705888</v>
      </c>
      <c r="L212" s="101">
        <v>3.2</v>
      </c>
      <c r="M212" s="102">
        <v>20</v>
      </c>
      <c r="N212" s="101"/>
      <c r="O212" s="102"/>
      <c r="P212" s="101"/>
      <c r="Q212" s="102"/>
      <c r="R212" s="101"/>
      <c r="S212" s="102"/>
      <c r="T212" s="101"/>
      <c r="U212" s="102"/>
      <c r="V212" s="101">
        <v>89.931092436974794</v>
      </c>
      <c r="W212" s="102">
        <v>16.392621497528118</v>
      </c>
    </row>
    <row r="213" spans="1:23" s="44" customFormat="1" ht="37.5" customHeight="1" x14ac:dyDescent="0.15">
      <c r="A213" s="57"/>
      <c r="B213" s="139"/>
      <c r="C213" s="52" t="s">
        <v>67</v>
      </c>
      <c r="D213" s="101"/>
      <c r="E213" s="102"/>
      <c r="F213" s="101">
        <v>36.142857142857146</v>
      </c>
      <c r="G213" s="102">
        <v>16.666666666666664</v>
      </c>
      <c r="H213" s="101"/>
      <c r="I213" s="102"/>
      <c r="J213" s="101">
        <v>25.294117647058822</v>
      </c>
      <c r="K213" s="102">
        <v>11.764705882352944</v>
      </c>
      <c r="L213" s="101"/>
      <c r="M213" s="102"/>
      <c r="N213" s="101"/>
      <c r="O213" s="102"/>
      <c r="P213" s="101"/>
      <c r="Q213" s="102"/>
      <c r="R213" s="101"/>
      <c r="S213" s="102"/>
      <c r="T213" s="101"/>
      <c r="U213" s="102"/>
      <c r="V213" s="101">
        <v>61.436974789915965</v>
      </c>
      <c r="W213" s="102">
        <v>11.19871944611449</v>
      </c>
    </row>
    <row r="214" spans="1:23" s="44" customFormat="1" ht="37.5" customHeight="1" x14ac:dyDescent="0.15">
      <c r="A214" s="57"/>
      <c r="B214" s="139"/>
      <c r="C214" s="53" t="s">
        <v>19</v>
      </c>
      <c r="D214" s="103"/>
      <c r="E214" s="104"/>
      <c r="F214" s="103">
        <v>72.285714285714292</v>
      </c>
      <c r="G214" s="104">
        <v>33.333333333333329</v>
      </c>
      <c r="H214" s="103">
        <v>62.5</v>
      </c>
      <c r="I214" s="104">
        <v>66.666666666666671</v>
      </c>
      <c r="J214" s="103">
        <v>25.294117647058822</v>
      </c>
      <c r="K214" s="104">
        <v>11.764705882352944</v>
      </c>
      <c r="L214" s="103">
        <v>3.2</v>
      </c>
      <c r="M214" s="104">
        <v>20</v>
      </c>
      <c r="N214" s="103"/>
      <c r="O214" s="104"/>
      <c r="P214" s="103"/>
      <c r="Q214" s="104"/>
      <c r="R214" s="103"/>
      <c r="S214" s="104"/>
      <c r="T214" s="103"/>
      <c r="U214" s="104"/>
      <c r="V214" s="103">
        <v>163.27983193277308</v>
      </c>
      <c r="W214" s="104">
        <v>29.762615025829348</v>
      </c>
    </row>
    <row r="215" spans="1:23" s="44" customFormat="1" ht="37.5" customHeight="1" x14ac:dyDescent="0.15">
      <c r="A215" s="58"/>
      <c r="B215" s="54"/>
      <c r="C215" s="56" t="s">
        <v>63</v>
      </c>
      <c r="D215" s="73"/>
      <c r="E215" s="126"/>
      <c r="F215" s="73">
        <v>216.85714285714289</v>
      </c>
      <c r="G215" s="126">
        <v>100</v>
      </c>
      <c r="H215" s="73">
        <v>93.75</v>
      </c>
      <c r="I215" s="126">
        <v>100</v>
      </c>
      <c r="J215" s="73">
        <v>214.99999999999994</v>
      </c>
      <c r="K215" s="126">
        <v>100</v>
      </c>
      <c r="L215" s="73">
        <v>16</v>
      </c>
      <c r="M215" s="126">
        <v>100</v>
      </c>
      <c r="N215" s="73">
        <v>7</v>
      </c>
      <c r="O215" s="126">
        <v>100</v>
      </c>
      <c r="P215" s="73"/>
      <c r="Q215" s="126"/>
      <c r="R215" s="73"/>
      <c r="S215" s="126"/>
      <c r="T215" s="73"/>
      <c r="U215" s="126"/>
      <c r="V215" s="73">
        <v>548.60714285714289</v>
      </c>
      <c r="W215" s="126">
        <v>100</v>
      </c>
    </row>
    <row r="216" spans="1:23" s="44" customFormat="1" ht="37.5" customHeight="1" x14ac:dyDescent="0.15">
      <c r="A216" s="71"/>
      <c r="B216" s="162" t="s">
        <v>5</v>
      </c>
      <c r="C216" s="51" t="s">
        <v>59</v>
      </c>
      <c r="D216" s="99">
        <v>498.79047619047617</v>
      </c>
      <c r="E216" s="100">
        <v>14.164438621690019</v>
      </c>
      <c r="F216" s="99">
        <v>1683.7312087912087</v>
      </c>
      <c r="G216" s="100">
        <v>17.74164044319533</v>
      </c>
      <c r="H216" s="99">
        <v>1755.4347321005214</v>
      </c>
      <c r="I216" s="100">
        <v>32.570983668755026</v>
      </c>
      <c r="J216" s="99">
        <v>4083.370297805644</v>
      </c>
      <c r="K216" s="100">
        <v>32.22088134984849</v>
      </c>
      <c r="L216" s="99">
        <v>534.40657025856808</v>
      </c>
      <c r="M216" s="100">
        <v>33.498363444984001</v>
      </c>
      <c r="N216" s="99">
        <v>246.29943031262999</v>
      </c>
      <c r="O216" s="100">
        <v>41.099581938099753</v>
      </c>
      <c r="P216" s="99">
        <v>39.266666666666666</v>
      </c>
      <c r="Q216" s="100">
        <v>38.049095607235138</v>
      </c>
      <c r="R216" s="99">
        <v>19.916666666666664</v>
      </c>
      <c r="S216" s="100">
        <v>52.643171806167395</v>
      </c>
      <c r="T216" s="99">
        <v>25.274999999999999</v>
      </c>
      <c r="U216" s="100">
        <v>52.65625</v>
      </c>
      <c r="V216" s="99">
        <v>8886.4910487923808</v>
      </c>
      <c r="W216" s="100">
        <v>26.560171098799469</v>
      </c>
    </row>
    <row r="217" spans="1:23" s="44" customFormat="1" ht="37.5" customHeight="1" x14ac:dyDescent="0.15">
      <c r="A217" s="71"/>
      <c r="B217" s="163"/>
      <c r="C217" s="52" t="s">
        <v>60</v>
      </c>
      <c r="D217" s="101">
        <v>110.52222222222223</v>
      </c>
      <c r="E217" s="102">
        <v>3.138562798864728</v>
      </c>
      <c r="F217" s="101">
        <v>764.09910459910452</v>
      </c>
      <c r="G217" s="102">
        <v>8.0513870064196631</v>
      </c>
      <c r="H217" s="101">
        <v>553.69279279279283</v>
      </c>
      <c r="I217" s="102">
        <v>10.273420356666794</v>
      </c>
      <c r="J217" s="101">
        <v>2012.6388961781968</v>
      </c>
      <c r="K217" s="102">
        <v>15.881243762951602</v>
      </c>
      <c r="L217" s="101">
        <v>495.99688169347155</v>
      </c>
      <c r="M217" s="102">
        <v>31.090717695532025</v>
      </c>
      <c r="N217" s="101">
        <v>168.57115494583667</v>
      </c>
      <c r="O217" s="102">
        <v>28.129192123191249</v>
      </c>
      <c r="P217" s="101">
        <v>44.81666666666667</v>
      </c>
      <c r="Q217" s="102">
        <v>43.427002583979331</v>
      </c>
      <c r="R217" s="101">
        <v>10.083333333333332</v>
      </c>
      <c r="S217" s="102">
        <v>26.651982378854619</v>
      </c>
      <c r="T217" s="101">
        <v>22.725000000000001</v>
      </c>
      <c r="U217" s="102">
        <v>47.34375</v>
      </c>
      <c r="V217" s="101">
        <v>4183.1460524316244</v>
      </c>
      <c r="W217" s="102">
        <v>12.502693613690187</v>
      </c>
    </row>
    <row r="218" spans="1:23" s="44" customFormat="1" ht="37.5" customHeight="1" x14ac:dyDescent="0.15">
      <c r="A218" s="71"/>
      <c r="B218" s="163"/>
      <c r="C218" s="52" t="s">
        <v>66</v>
      </c>
      <c r="D218" s="101">
        <v>916.2031746031746</v>
      </c>
      <c r="E218" s="102">
        <v>26.017945913442848</v>
      </c>
      <c r="F218" s="101">
        <v>1699.2553927553929</v>
      </c>
      <c r="G218" s="102">
        <v>17.905220288142377</v>
      </c>
      <c r="H218" s="101">
        <v>998.32811759127537</v>
      </c>
      <c r="I218" s="102">
        <v>18.523348216550147</v>
      </c>
      <c r="J218" s="101">
        <v>3156.5489888745478</v>
      </c>
      <c r="K218" s="102">
        <v>24.907559938947266</v>
      </c>
      <c r="L218" s="101">
        <v>333.6242955881234</v>
      </c>
      <c r="M218" s="102">
        <v>20.912669360109817</v>
      </c>
      <c r="N218" s="101">
        <v>129.46836946454221</v>
      </c>
      <c r="O218" s="102">
        <v>21.604174449149198</v>
      </c>
      <c r="P218" s="101">
        <v>16.866666666666667</v>
      </c>
      <c r="Q218" s="102">
        <v>16.343669250645995</v>
      </c>
      <c r="R218" s="101">
        <v>7.0833333333333321</v>
      </c>
      <c r="S218" s="102">
        <v>18.722466960352417</v>
      </c>
      <c r="T218" s="101"/>
      <c r="U218" s="102"/>
      <c r="V218" s="101">
        <v>7257.3783388770562</v>
      </c>
      <c r="W218" s="102">
        <v>21.69103748047889</v>
      </c>
    </row>
    <row r="219" spans="1:23" s="44" customFormat="1" ht="37.5" customHeight="1" x14ac:dyDescent="0.15">
      <c r="A219" s="71"/>
      <c r="B219" s="163"/>
      <c r="C219" s="52" t="s">
        <v>67</v>
      </c>
      <c r="D219" s="101">
        <v>489.16984126984124</v>
      </c>
      <c r="E219" s="102">
        <v>13.891235945737197</v>
      </c>
      <c r="F219" s="101">
        <v>1880.0924297924296</v>
      </c>
      <c r="G219" s="102">
        <v>19.810717836190591</v>
      </c>
      <c r="H219" s="101">
        <v>590.21711711711714</v>
      </c>
      <c r="I219" s="102">
        <v>10.951106145449375</v>
      </c>
      <c r="J219" s="101">
        <v>1459.9021227251449</v>
      </c>
      <c r="K219" s="102">
        <v>11.519732389687322</v>
      </c>
      <c r="L219" s="101">
        <v>83.312601170357084</v>
      </c>
      <c r="M219" s="102">
        <v>5.2223081617452776</v>
      </c>
      <c r="N219" s="101">
        <v>34.53749560384982</v>
      </c>
      <c r="O219" s="102">
        <v>5.7632152405120536</v>
      </c>
      <c r="P219" s="101"/>
      <c r="Q219" s="102"/>
      <c r="R219" s="101"/>
      <c r="S219" s="102"/>
      <c r="T219" s="101"/>
      <c r="U219" s="102"/>
      <c r="V219" s="101">
        <v>4537.2316076787392</v>
      </c>
      <c r="W219" s="102">
        <v>13.560993552253093</v>
      </c>
    </row>
    <row r="220" spans="1:23" s="44" customFormat="1" ht="37.5" customHeight="1" x14ac:dyDescent="0.15">
      <c r="A220" s="61"/>
      <c r="B220" s="163"/>
      <c r="C220" s="53" t="s">
        <v>19</v>
      </c>
      <c r="D220" s="103">
        <v>1506.7420634920634</v>
      </c>
      <c r="E220" s="104">
        <v>42.787816720265198</v>
      </c>
      <c r="F220" s="103">
        <v>3463.1010419210415</v>
      </c>
      <c r="G220" s="104">
        <v>36.491034426052053</v>
      </c>
      <c r="H220" s="103">
        <v>1491.8934566145092</v>
      </c>
      <c r="I220" s="104">
        <v>27.681141612578688</v>
      </c>
      <c r="J220" s="103">
        <v>1960.5955722776209</v>
      </c>
      <c r="K220" s="104">
        <v>15.470582558565283</v>
      </c>
      <c r="L220" s="103">
        <v>147.98107986090841</v>
      </c>
      <c r="M220" s="104">
        <v>9.2759413376288578</v>
      </c>
      <c r="N220" s="103">
        <v>20.398332281836854</v>
      </c>
      <c r="O220" s="104">
        <v>3.4038362490477456</v>
      </c>
      <c r="P220" s="103">
        <v>2.25</v>
      </c>
      <c r="Q220" s="104">
        <v>2.1802325581395348</v>
      </c>
      <c r="R220" s="103">
        <v>0.75</v>
      </c>
      <c r="S220" s="104">
        <v>1.9823788546255505</v>
      </c>
      <c r="T220" s="103"/>
      <c r="U220" s="104"/>
      <c r="V220" s="103">
        <v>8593.7115464479812</v>
      </c>
      <c r="W220" s="104">
        <v>25.685104254778356</v>
      </c>
    </row>
    <row r="221" spans="1:23" s="44" customFormat="1" ht="37.5" customHeight="1" x14ac:dyDescent="0.15">
      <c r="A221" s="62"/>
      <c r="B221" s="63"/>
      <c r="C221" s="56" t="s">
        <v>63</v>
      </c>
      <c r="D221" s="73">
        <v>3521.4277777777779</v>
      </c>
      <c r="E221" s="126">
        <v>100</v>
      </c>
      <c r="F221" s="73">
        <v>9490.2791778591763</v>
      </c>
      <c r="G221" s="126">
        <v>100</v>
      </c>
      <c r="H221" s="73">
        <v>5389.5662162162143</v>
      </c>
      <c r="I221" s="126">
        <v>100</v>
      </c>
      <c r="J221" s="73">
        <v>12673.055877861159</v>
      </c>
      <c r="K221" s="126">
        <v>100</v>
      </c>
      <c r="L221" s="73">
        <v>1595.3214285714289</v>
      </c>
      <c r="M221" s="126">
        <v>100</v>
      </c>
      <c r="N221" s="73">
        <v>599.27478260869555</v>
      </c>
      <c r="O221" s="126">
        <v>100</v>
      </c>
      <c r="P221" s="73">
        <v>103.2</v>
      </c>
      <c r="Q221" s="126">
        <v>100</v>
      </c>
      <c r="R221" s="73">
        <v>37.833333333333336</v>
      </c>
      <c r="S221" s="126">
        <v>100</v>
      </c>
      <c r="T221" s="73">
        <v>48</v>
      </c>
      <c r="U221" s="126">
        <v>100</v>
      </c>
      <c r="V221" s="73">
        <v>33457.958594227784</v>
      </c>
      <c r="W221" s="126">
        <v>100</v>
      </c>
    </row>
    <row r="222" spans="1:23" s="44" customFormat="1" ht="37.5" customHeight="1" x14ac:dyDescent="0.15">
      <c r="A222" s="148" t="s">
        <v>14</v>
      </c>
      <c r="B222" s="159"/>
      <c r="C222" s="51" t="s">
        <v>59</v>
      </c>
      <c r="D222" s="99">
        <v>3298.3309091574079</v>
      </c>
      <c r="E222" s="100">
        <v>18.506594667205064</v>
      </c>
      <c r="F222" s="99">
        <v>8107.2610472195884</v>
      </c>
      <c r="G222" s="100">
        <v>21.115663838431178</v>
      </c>
      <c r="H222" s="99">
        <v>7899.1650406082936</v>
      </c>
      <c r="I222" s="100">
        <v>29.899101448776342</v>
      </c>
      <c r="J222" s="99">
        <v>18407.116314271851</v>
      </c>
      <c r="K222" s="100">
        <v>34.245001921745612</v>
      </c>
      <c r="L222" s="99">
        <v>3334.3631037144846</v>
      </c>
      <c r="M222" s="100">
        <v>32.35728504150601</v>
      </c>
      <c r="N222" s="99">
        <v>1410.6314170911144</v>
      </c>
      <c r="O222" s="100">
        <v>38.018398095870253</v>
      </c>
      <c r="P222" s="99">
        <v>211.22753623188407</v>
      </c>
      <c r="Q222" s="100">
        <v>37.428563259725593</v>
      </c>
      <c r="R222" s="99">
        <v>47.546525404420144</v>
      </c>
      <c r="S222" s="100">
        <v>38.505675333817379</v>
      </c>
      <c r="T222" s="99">
        <v>55.080704099821745</v>
      </c>
      <c r="U222" s="100">
        <v>34.721360750603971</v>
      </c>
      <c r="V222" s="99">
        <v>42770.722597798864</v>
      </c>
      <c r="W222" s="100">
        <v>28.278287343935432</v>
      </c>
    </row>
    <row r="223" spans="1:23" s="44" customFormat="1" ht="37.5" customHeight="1" x14ac:dyDescent="0.15">
      <c r="A223" s="61"/>
      <c r="B223" s="72"/>
      <c r="C223" s="52" t="s">
        <v>60</v>
      </c>
      <c r="D223" s="101">
        <v>1241.3455310178811</v>
      </c>
      <c r="E223" s="102">
        <v>6.9650617894985745</v>
      </c>
      <c r="F223" s="101">
        <v>3515.4693397145697</v>
      </c>
      <c r="G223" s="102">
        <v>9.1561710396857627</v>
      </c>
      <c r="H223" s="101">
        <v>2898.2082959319555</v>
      </c>
      <c r="I223" s="102">
        <v>10.969997893990294</v>
      </c>
      <c r="J223" s="101">
        <v>9494.191394293186</v>
      </c>
      <c r="K223" s="102">
        <v>17.663201394066501</v>
      </c>
      <c r="L223" s="101">
        <v>2907.4873309677582</v>
      </c>
      <c r="M223" s="102">
        <v>28.214802466440393</v>
      </c>
      <c r="N223" s="101">
        <v>1279.8612180077673</v>
      </c>
      <c r="O223" s="102">
        <v>34.493966818081851</v>
      </c>
      <c r="P223" s="101">
        <v>236.02091787439608</v>
      </c>
      <c r="Q223" s="102">
        <v>41.82183825494473</v>
      </c>
      <c r="R223" s="101">
        <v>50.908680792891317</v>
      </c>
      <c r="S223" s="102">
        <v>41.228525483415908</v>
      </c>
      <c r="T223" s="101">
        <v>75.247281639928673</v>
      </c>
      <c r="U223" s="102">
        <v>47.433816506545298</v>
      </c>
      <c r="V223" s="101">
        <v>21698.739990240334</v>
      </c>
      <c r="W223" s="102">
        <v>14.346337101093006</v>
      </c>
    </row>
    <row r="224" spans="1:23" s="44" customFormat="1" ht="37.5" customHeight="1" x14ac:dyDescent="0.15">
      <c r="A224" s="61"/>
      <c r="B224" s="72"/>
      <c r="C224" s="52" t="s">
        <v>66</v>
      </c>
      <c r="D224" s="101">
        <v>3091.7077223851416</v>
      </c>
      <c r="E224" s="102">
        <v>17.34725326946235</v>
      </c>
      <c r="F224" s="101">
        <v>7744.4389379742743</v>
      </c>
      <c r="G224" s="102">
        <v>20.170680119842018</v>
      </c>
      <c r="H224" s="101">
        <v>5528.9029425424851</v>
      </c>
      <c r="I224" s="102">
        <v>20.927430827142938</v>
      </c>
      <c r="J224" s="101">
        <v>12478.620290570996</v>
      </c>
      <c r="K224" s="102">
        <v>23.215498209244728</v>
      </c>
      <c r="L224" s="101">
        <v>2453.1612407545254</v>
      </c>
      <c r="M224" s="102">
        <v>23.805936861358003</v>
      </c>
      <c r="N224" s="101">
        <v>773.15526563481433</v>
      </c>
      <c r="O224" s="102">
        <v>20.837565591327024</v>
      </c>
      <c r="P224" s="101">
        <v>106.51671497584542</v>
      </c>
      <c r="Q224" s="102">
        <v>18.874279726081479</v>
      </c>
      <c r="R224" s="101">
        <v>22.845488721804514</v>
      </c>
      <c r="S224" s="102">
        <v>18.501477533464769</v>
      </c>
      <c r="T224" s="101">
        <v>24.944741532976828</v>
      </c>
      <c r="U224" s="102">
        <v>15.724478903309176</v>
      </c>
      <c r="V224" s="101">
        <v>32224.293345092865</v>
      </c>
      <c r="W224" s="102">
        <v>21.305411069082531</v>
      </c>
    </row>
    <row r="225" spans="1:23" s="44" customFormat="1" ht="37.5" customHeight="1" x14ac:dyDescent="0.15">
      <c r="A225" s="61"/>
      <c r="B225" s="72"/>
      <c r="C225" s="52" t="s">
        <v>67</v>
      </c>
      <c r="D225" s="101">
        <v>3072.0232655721138</v>
      </c>
      <c r="E225" s="102">
        <v>17.236805811788717</v>
      </c>
      <c r="F225" s="101">
        <v>5859.8521024145466</v>
      </c>
      <c r="G225" s="102">
        <v>15.262203402213743</v>
      </c>
      <c r="H225" s="101">
        <v>3308.5614427156538</v>
      </c>
      <c r="I225" s="102">
        <v>12.523224127704433</v>
      </c>
      <c r="J225" s="101">
        <v>5759.1256812218544</v>
      </c>
      <c r="K225" s="102">
        <v>10.714403421686566</v>
      </c>
      <c r="L225" s="101">
        <v>680.68583369165628</v>
      </c>
      <c r="M225" s="102">
        <v>6.605503017934681</v>
      </c>
      <c r="N225" s="101">
        <v>141.55076038748152</v>
      </c>
      <c r="O225" s="102">
        <v>3.8149817833220809</v>
      </c>
      <c r="P225" s="101">
        <v>3.166666666666667</v>
      </c>
      <c r="Q225" s="102">
        <v>0.56111899883016747</v>
      </c>
      <c r="R225" s="101">
        <v>1.4285714285714286</v>
      </c>
      <c r="S225" s="102">
        <v>1.1569322290504389</v>
      </c>
      <c r="T225" s="101">
        <v>3.3636363636363638</v>
      </c>
      <c r="U225" s="102">
        <v>2.1203438395415475</v>
      </c>
      <c r="V225" s="101">
        <v>18829.757960462182</v>
      </c>
      <c r="W225" s="102">
        <v>12.449481184358296</v>
      </c>
    </row>
    <row r="226" spans="1:23" s="44" customFormat="1" ht="37.5" customHeight="1" x14ac:dyDescent="0.15">
      <c r="A226" s="61"/>
      <c r="B226" s="72"/>
      <c r="C226" s="53" t="s">
        <v>19</v>
      </c>
      <c r="D226" s="103">
        <v>7119.0551505841813</v>
      </c>
      <c r="E226" s="104">
        <v>39.944284462045282</v>
      </c>
      <c r="F226" s="103">
        <v>13167.514066579504</v>
      </c>
      <c r="G226" s="104">
        <v>34.295281599827319</v>
      </c>
      <c r="H226" s="103">
        <v>6784.5684069820427</v>
      </c>
      <c r="I226" s="104">
        <v>25.680245702386014</v>
      </c>
      <c r="J226" s="103">
        <v>7612.1954985283264</v>
      </c>
      <c r="K226" s="104">
        <v>14.161895053256625</v>
      </c>
      <c r="L226" s="103">
        <v>929.13214341306411</v>
      </c>
      <c r="M226" s="104">
        <v>9.0164726127608628</v>
      </c>
      <c r="N226" s="103">
        <v>105.19285388677511</v>
      </c>
      <c r="O226" s="104">
        <v>2.8350877113988249</v>
      </c>
      <c r="P226" s="103">
        <v>7.416666666666667</v>
      </c>
      <c r="Q226" s="104">
        <v>1.3141997604180238</v>
      </c>
      <c r="R226" s="103">
        <v>0.75</v>
      </c>
      <c r="S226" s="104">
        <v>0.60738942025148035</v>
      </c>
      <c r="T226" s="103"/>
      <c r="U226" s="104"/>
      <c r="V226" s="103">
        <v>35725.824786640558</v>
      </c>
      <c r="W226" s="104">
        <v>23.620483301530761</v>
      </c>
    </row>
    <row r="227" spans="1:23" s="44" customFormat="1" ht="37.5" customHeight="1" x14ac:dyDescent="0.15">
      <c r="A227" s="62"/>
      <c r="B227" s="63"/>
      <c r="C227" s="55"/>
      <c r="D227" s="73">
        <v>17822.462578716728</v>
      </c>
      <c r="E227" s="126">
        <v>100</v>
      </c>
      <c r="F227" s="73">
        <v>38394.535493902476</v>
      </c>
      <c r="G227" s="126">
        <v>100</v>
      </c>
      <c r="H227" s="73">
        <v>26419.406128780425</v>
      </c>
      <c r="I227" s="126">
        <v>100</v>
      </c>
      <c r="J227" s="73">
        <v>53751.249178886195</v>
      </c>
      <c r="K227" s="126">
        <v>100</v>
      </c>
      <c r="L227" s="73">
        <v>10304.829652541493</v>
      </c>
      <c r="M227" s="126">
        <v>100</v>
      </c>
      <c r="N227" s="73">
        <v>3710.3915150079515</v>
      </c>
      <c r="O227" s="126">
        <v>100</v>
      </c>
      <c r="P227" s="73">
        <v>564.34850241545894</v>
      </c>
      <c r="Q227" s="126">
        <v>100</v>
      </c>
      <c r="R227" s="73">
        <v>123.47926634768743</v>
      </c>
      <c r="S227" s="126">
        <v>100</v>
      </c>
      <c r="T227" s="73">
        <v>158.63636363636363</v>
      </c>
      <c r="U227" s="126">
        <v>100</v>
      </c>
      <c r="V227" s="73">
        <v>151249.33868023477</v>
      </c>
      <c r="W227" s="126">
        <v>100</v>
      </c>
    </row>
    <row r="228" spans="1:23" ht="22.5" customHeight="1" x14ac:dyDescent="0.15">
      <c r="A228" s="2"/>
      <c r="B228" s="7"/>
      <c r="C228" s="2"/>
      <c r="D228" s="3"/>
      <c r="E228" s="4"/>
      <c r="F228" s="3"/>
      <c r="G228" s="4"/>
      <c r="H228" s="3"/>
      <c r="I228" s="4"/>
      <c r="J228" s="3"/>
      <c r="K228" s="4"/>
      <c r="L228" s="3"/>
      <c r="M228" s="3"/>
      <c r="N228" s="3"/>
      <c r="O228" s="4"/>
      <c r="P228" s="42" t="s">
        <v>15</v>
      </c>
      <c r="Q228" s="45" t="s">
        <v>16</v>
      </c>
      <c r="R228" s="3"/>
      <c r="S228" s="4"/>
      <c r="T228" s="5"/>
      <c r="U228" s="3"/>
      <c r="V228" s="4"/>
      <c r="W228" s="3"/>
    </row>
    <row r="229" spans="1:23" ht="22.5" customHeight="1" x14ac:dyDescent="0.15">
      <c r="A229" s="2"/>
      <c r="B229" s="7"/>
      <c r="C229" s="2"/>
      <c r="D229" s="3"/>
      <c r="E229" s="4"/>
      <c r="F229" s="3"/>
      <c r="G229" s="4"/>
      <c r="H229" s="3"/>
      <c r="I229" s="4"/>
      <c r="J229" s="3"/>
      <c r="K229" s="4"/>
      <c r="L229" s="3"/>
      <c r="M229" s="3"/>
      <c r="N229" s="3"/>
      <c r="O229" s="4"/>
      <c r="P229" s="4"/>
      <c r="Q229" s="3" t="s">
        <v>99</v>
      </c>
      <c r="R229" s="3"/>
      <c r="S229" s="4"/>
      <c r="T229" s="5"/>
      <c r="U229" s="3"/>
      <c r="V229" s="4"/>
      <c r="W229" s="3"/>
    </row>
  </sheetData>
  <mergeCells count="60">
    <mergeCell ref="V4:W5"/>
    <mergeCell ref="A5:B5"/>
    <mergeCell ref="F5:G5"/>
    <mergeCell ref="H5:I5"/>
    <mergeCell ref="J5:K5"/>
    <mergeCell ref="L5:M5"/>
    <mergeCell ref="N5:O5"/>
    <mergeCell ref="P5:Q5"/>
    <mergeCell ref="B42:B46"/>
    <mergeCell ref="R5:S5"/>
    <mergeCell ref="T5:U5"/>
    <mergeCell ref="A6:A11"/>
    <mergeCell ref="B6:B10"/>
    <mergeCell ref="A12:A17"/>
    <mergeCell ref="B12:B16"/>
    <mergeCell ref="D4:E5"/>
    <mergeCell ref="F4:U4"/>
    <mergeCell ref="B18:B22"/>
    <mergeCell ref="B24:B28"/>
    <mergeCell ref="B30:B34"/>
    <mergeCell ref="A36:A41"/>
    <mergeCell ref="B36:B40"/>
    <mergeCell ref="A102:A105"/>
    <mergeCell ref="B102:B106"/>
    <mergeCell ref="A48:A53"/>
    <mergeCell ref="B48:B52"/>
    <mergeCell ref="B54:B58"/>
    <mergeCell ref="B60:B64"/>
    <mergeCell ref="A66:A71"/>
    <mergeCell ref="B66:B70"/>
    <mergeCell ref="B72:B76"/>
    <mergeCell ref="B78:B82"/>
    <mergeCell ref="B84:B88"/>
    <mergeCell ref="B90:B94"/>
    <mergeCell ref="B96:B100"/>
    <mergeCell ref="A162:A165"/>
    <mergeCell ref="B162:B166"/>
    <mergeCell ref="B108:B112"/>
    <mergeCell ref="B114:B118"/>
    <mergeCell ref="B120:B124"/>
    <mergeCell ref="B126:B130"/>
    <mergeCell ref="A132:A135"/>
    <mergeCell ref="B132:B136"/>
    <mergeCell ref="B138:B142"/>
    <mergeCell ref="B144:B148"/>
    <mergeCell ref="B150:B154"/>
    <mergeCell ref="B156:B160"/>
    <mergeCell ref="B168:B172"/>
    <mergeCell ref="A174:A179"/>
    <mergeCell ref="B174:B178"/>
    <mergeCell ref="A180:A183"/>
    <mergeCell ref="B180:B184"/>
    <mergeCell ref="B186:B190"/>
    <mergeCell ref="A222:B222"/>
    <mergeCell ref="A192:A195"/>
    <mergeCell ref="B192:B196"/>
    <mergeCell ref="B198:B202"/>
    <mergeCell ref="B204:B208"/>
    <mergeCell ref="B210:B214"/>
    <mergeCell ref="B216:B220"/>
  </mergeCells>
  <phoneticPr fontId="3"/>
  <pageMargins left="0.59055118110236227" right="0.59055118110236227" top="0.98425196850393704" bottom="0.98425196850393704" header="0.51181102362204722" footer="0.51181102362204722"/>
  <pageSetup paperSize="9" scale="52" fitToHeight="0" orientation="portrait" horizontalDpi="1200" verticalDpi="1200" r:id="rId1"/>
  <headerFooter alignWithMargins="0"/>
  <rowBreaks count="7" manualBreakCount="7">
    <brk id="35" max="22" man="1"/>
    <brk id="65" max="22" man="1"/>
    <brk id="101" max="22" man="1"/>
    <brk id="131" max="22" man="1"/>
    <brk id="161" max="22" man="1"/>
    <brk id="191" max="22" man="1"/>
    <brk id="221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V72"/>
  <sheetViews>
    <sheetView view="pageBreakPreview" zoomScale="60" zoomScaleNormal="85" workbookViewId="0"/>
  </sheetViews>
  <sheetFormatPr defaultColWidth="9" defaultRowHeight="13.5" x14ac:dyDescent="0.15"/>
  <cols>
    <col min="1" max="1" width="5.375" style="19" customWidth="1"/>
    <col min="2" max="2" width="18.625" style="19" customWidth="1"/>
    <col min="3" max="3" width="7.625" style="20" customWidth="1"/>
    <col min="4" max="6" width="7.625" style="21" customWidth="1"/>
    <col min="7" max="20" width="7.625" style="19" customWidth="1"/>
    <col min="21" max="21" width="8.75" style="19" customWidth="1"/>
    <col min="22" max="22" width="7.625" style="19" customWidth="1"/>
    <col min="23" max="16384" width="9" style="19"/>
  </cols>
  <sheetData>
    <row r="1" spans="1:22" ht="17.25" x14ac:dyDescent="0.15">
      <c r="A1" s="74" t="s">
        <v>100</v>
      </c>
      <c r="B1" s="24"/>
      <c r="C1" s="22"/>
      <c r="D1" s="23"/>
      <c r="E1" s="23"/>
      <c r="F1" s="23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17.25" customHeight="1" x14ac:dyDescent="0.15">
      <c r="A2" s="74"/>
      <c r="B2" s="24"/>
      <c r="C2" s="22"/>
      <c r="D2" s="23"/>
      <c r="E2" s="23"/>
      <c r="F2" s="23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17.25" customHeight="1" x14ac:dyDescent="0.15">
      <c r="A3" s="75"/>
      <c r="B3" s="24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 t="s">
        <v>0</v>
      </c>
    </row>
    <row r="4" spans="1:22" ht="21" customHeight="1" x14ac:dyDescent="0.15">
      <c r="A4" s="78"/>
      <c r="B4" s="79" t="s">
        <v>1</v>
      </c>
      <c r="C4" s="177" t="s">
        <v>38</v>
      </c>
      <c r="D4" s="178"/>
      <c r="E4" s="181" t="s">
        <v>32</v>
      </c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3"/>
      <c r="U4" s="177" t="s">
        <v>33</v>
      </c>
      <c r="V4" s="178"/>
    </row>
    <row r="5" spans="1:22" ht="36" customHeight="1" x14ac:dyDescent="0.15">
      <c r="A5" s="80" t="s">
        <v>17</v>
      </c>
      <c r="B5" s="81" t="s">
        <v>3</v>
      </c>
      <c r="C5" s="179"/>
      <c r="D5" s="180"/>
      <c r="E5" s="184" t="s">
        <v>101</v>
      </c>
      <c r="F5" s="185"/>
      <c r="G5" s="186" t="s">
        <v>44</v>
      </c>
      <c r="H5" s="185"/>
      <c r="I5" s="186" t="s">
        <v>39</v>
      </c>
      <c r="J5" s="185"/>
      <c r="K5" s="186" t="s">
        <v>45</v>
      </c>
      <c r="L5" s="185"/>
      <c r="M5" s="186" t="s">
        <v>102</v>
      </c>
      <c r="N5" s="185"/>
      <c r="O5" s="186" t="s">
        <v>103</v>
      </c>
      <c r="P5" s="185"/>
      <c r="Q5" s="186" t="s">
        <v>40</v>
      </c>
      <c r="R5" s="185"/>
      <c r="S5" s="175" t="s">
        <v>104</v>
      </c>
      <c r="T5" s="176"/>
      <c r="U5" s="179"/>
      <c r="V5" s="180"/>
    </row>
    <row r="6" spans="1:22" ht="39.950000000000003" customHeight="1" x14ac:dyDescent="0.15">
      <c r="A6" s="172" t="s">
        <v>18</v>
      </c>
      <c r="B6" s="82" t="s">
        <v>105</v>
      </c>
      <c r="C6" s="39">
        <f>IF('4-2-1'!D222&lt;&gt;"",'4-2-1'!D222,"")</f>
        <v>3298.3309091574079</v>
      </c>
      <c r="D6" s="107">
        <f>IF('4-2-1'!E222&lt;&gt;"",'4-2-1'!E222,"")</f>
        <v>18.506594667205064</v>
      </c>
      <c r="E6" s="39">
        <f>IF('4-2-1'!F222&lt;&gt;"",'4-2-1'!F222,"")</f>
        <v>8107.2610472195884</v>
      </c>
      <c r="F6" s="107">
        <f>IF('4-2-1'!G222&lt;&gt;"",'4-2-1'!G222,"")</f>
        <v>21.115663838431178</v>
      </c>
      <c r="G6" s="108">
        <f>IF('4-2-1'!H222&lt;&gt;"",'4-2-1'!H222,"")</f>
        <v>7899.1650406082936</v>
      </c>
      <c r="H6" s="107">
        <f>IF('4-2-1'!I222&lt;&gt;"",'4-2-1'!I222,"")</f>
        <v>29.899101448776342</v>
      </c>
      <c r="I6" s="108">
        <f>IF('4-2-1'!J222&lt;&gt;"",'4-2-1'!J222,"")</f>
        <v>18407.116314271851</v>
      </c>
      <c r="J6" s="107">
        <f>IF('4-2-1'!K222&lt;&gt;"",'4-2-1'!K222,"")</f>
        <v>34.245001921745612</v>
      </c>
      <c r="K6" s="108">
        <f>IF('4-2-1'!L222&lt;&gt;"",'4-2-1'!L222,"")</f>
        <v>3334.3631037144846</v>
      </c>
      <c r="L6" s="107">
        <f>IF('4-2-1'!M222&lt;&gt;"",'4-2-1'!M222,"")</f>
        <v>32.35728504150601</v>
      </c>
      <c r="M6" s="108">
        <f>IF('4-2-1'!N222&lt;&gt;"",'4-2-1'!N222,"")</f>
        <v>1410.6314170911144</v>
      </c>
      <c r="N6" s="107">
        <f>IF('4-2-1'!O222&lt;&gt;"",'4-2-1'!O222,"")</f>
        <v>38.018398095870253</v>
      </c>
      <c r="O6" s="108">
        <f>IF('4-2-1'!P222&lt;&gt;"",'4-2-1'!P222,"")</f>
        <v>211.22753623188407</v>
      </c>
      <c r="P6" s="107">
        <f>IF('4-2-1'!Q222&lt;&gt;"",'4-2-1'!Q222,"")</f>
        <v>37.428563259725593</v>
      </c>
      <c r="Q6" s="108">
        <f>IF('4-2-1'!R222&lt;&gt;"",'4-2-1'!R222,"")</f>
        <v>47.546525404420144</v>
      </c>
      <c r="R6" s="107">
        <f>IF('4-2-1'!S222&lt;&gt;"",'4-2-1'!S222,"")</f>
        <v>38.505675333817379</v>
      </c>
      <c r="S6" s="108">
        <f>IF('4-2-1'!T222&lt;&gt;"",'4-2-1'!T222,"")</f>
        <v>55.080704099821745</v>
      </c>
      <c r="T6" s="107">
        <f>IF('4-2-1'!U222&lt;&gt;"",'4-2-1'!U222,"")</f>
        <v>34.721360750603971</v>
      </c>
      <c r="U6" s="108">
        <f>IF('4-2-1'!V222&lt;&gt;"",'4-2-1'!V222,"")</f>
        <v>42770.722597798864</v>
      </c>
      <c r="V6" s="40">
        <f>IF('4-2-1'!W222&lt;&gt;"",'4-2-1'!W222,"")</f>
        <v>28.278287343935432</v>
      </c>
    </row>
    <row r="7" spans="1:22" ht="39.950000000000003" customHeight="1" x14ac:dyDescent="0.15">
      <c r="A7" s="173"/>
      <c r="B7" s="83" t="s">
        <v>106</v>
      </c>
      <c r="C7" s="39">
        <f>IF('4-2-1'!D223&lt;&gt;"",'4-2-1'!D223,"")</f>
        <v>1241.3455310178811</v>
      </c>
      <c r="D7" s="107">
        <f>IF('4-2-1'!E223&lt;&gt;"",'4-2-1'!E223,"")</f>
        <v>6.9650617894985745</v>
      </c>
      <c r="E7" s="39">
        <f>IF('4-2-1'!F223&lt;&gt;"",'4-2-1'!F223,"")</f>
        <v>3515.4693397145697</v>
      </c>
      <c r="F7" s="107">
        <f>IF('4-2-1'!G223&lt;&gt;"",'4-2-1'!G223,"")</f>
        <v>9.1561710396857627</v>
      </c>
      <c r="G7" s="108">
        <f>IF('4-2-1'!H223&lt;&gt;"",'4-2-1'!H223,"")</f>
        <v>2898.2082959319555</v>
      </c>
      <c r="H7" s="107">
        <f>IF('4-2-1'!I223&lt;&gt;"",'4-2-1'!I223,"")</f>
        <v>10.969997893990294</v>
      </c>
      <c r="I7" s="108">
        <f>IF('4-2-1'!J223&lt;&gt;"",'4-2-1'!J223,"")</f>
        <v>9494.191394293186</v>
      </c>
      <c r="J7" s="107">
        <f>IF('4-2-1'!K223&lt;&gt;"",'4-2-1'!K223,"")</f>
        <v>17.663201394066501</v>
      </c>
      <c r="K7" s="108">
        <f>IF('4-2-1'!L223&lt;&gt;"",'4-2-1'!L223,"")</f>
        <v>2907.4873309677582</v>
      </c>
      <c r="L7" s="107">
        <f>IF('4-2-1'!M223&lt;&gt;"",'4-2-1'!M223,"")</f>
        <v>28.214802466440393</v>
      </c>
      <c r="M7" s="108">
        <f>IF('4-2-1'!N223&lt;&gt;"",'4-2-1'!N223,"")</f>
        <v>1279.8612180077673</v>
      </c>
      <c r="N7" s="107">
        <f>IF('4-2-1'!O223&lt;&gt;"",'4-2-1'!O223,"")</f>
        <v>34.493966818081851</v>
      </c>
      <c r="O7" s="108">
        <f>IF('4-2-1'!P223&lt;&gt;"",'4-2-1'!P223,"")</f>
        <v>236.02091787439608</v>
      </c>
      <c r="P7" s="107">
        <f>IF('4-2-1'!Q223&lt;&gt;"",'4-2-1'!Q223,"")</f>
        <v>41.82183825494473</v>
      </c>
      <c r="Q7" s="108">
        <f>IF('4-2-1'!R223&lt;&gt;"",'4-2-1'!R223,"")</f>
        <v>50.908680792891317</v>
      </c>
      <c r="R7" s="107">
        <f>IF('4-2-1'!S223&lt;&gt;"",'4-2-1'!S223,"")</f>
        <v>41.228525483415908</v>
      </c>
      <c r="S7" s="108">
        <f>IF('4-2-1'!T223&lt;&gt;"",'4-2-1'!T223,"")</f>
        <v>75.247281639928673</v>
      </c>
      <c r="T7" s="107">
        <f>IF('4-2-1'!U223&lt;&gt;"",'4-2-1'!U223,"")</f>
        <v>47.433816506545298</v>
      </c>
      <c r="U7" s="108">
        <f>IF('4-2-1'!V223&lt;&gt;"",'4-2-1'!V223,"")</f>
        <v>21698.739990240334</v>
      </c>
      <c r="V7" s="40">
        <f>IF('4-2-1'!W223&lt;&gt;"",'4-2-1'!W223,"")</f>
        <v>14.346337101093006</v>
      </c>
    </row>
    <row r="8" spans="1:22" ht="39.950000000000003" customHeight="1" x14ac:dyDescent="0.15">
      <c r="A8" s="173"/>
      <c r="B8" s="83" t="s">
        <v>66</v>
      </c>
      <c r="C8" s="33">
        <f>IF('4-2-1'!D224&lt;&gt;"",'4-2-1'!D224,"")</f>
        <v>3091.7077223851416</v>
      </c>
      <c r="D8" s="109">
        <f>IF('4-2-1'!E224&lt;&gt;"",'4-2-1'!E224,"")</f>
        <v>17.34725326946235</v>
      </c>
      <c r="E8" s="33">
        <f>IF('4-2-1'!F224&lt;&gt;"",'4-2-1'!F224,"")</f>
        <v>7744.4389379742743</v>
      </c>
      <c r="F8" s="109">
        <f>IF('4-2-1'!G224&lt;&gt;"",'4-2-1'!G224,"")</f>
        <v>20.170680119842018</v>
      </c>
      <c r="G8" s="110">
        <f>IF('4-2-1'!H224&lt;&gt;"",'4-2-1'!H224,"")</f>
        <v>5528.9029425424851</v>
      </c>
      <c r="H8" s="109">
        <f>IF('4-2-1'!I224&lt;&gt;"",'4-2-1'!I224,"")</f>
        <v>20.927430827142938</v>
      </c>
      <c r="I8" s="110">
        <f>IF('4-2-1'!J224&lt;&gt;"",'4-2-1'!J224,"")</f>
        <v>12478.620290570996</v>
      </c>
      <c r="J8" s="109">
        <f>IF('4-2-1'!K224&lt;&gt;"",'4-2-1'!K224,"")</f>
        <v>23.215498209244728</v>
      </c>
      <c r="K8" s="110">
        <f>IF('4-2-1'!L224&lt;&gt;"",'4-2-1'!L224,"")</f>
        <v>2453.1612407545254</v>
      </c>
      <c r="L8" s="109">
        <f>IF('4-2-1'!M224&lt;&gt;"",'4-2-1'!M224,"")</f>
        <v>23.805936861358003</v>
      </c>
      <c r="M8" s="110">
        <f>IF('4-2-1'!N224&lt;&gt;"",'4-2-1'!N224,"")</f>
        <v>773.15526563481433</v>
      </c>
      <c r="N8" s="109">
        <f>IF('4-2-1'!O224&lt;&gt;"",'4-2-1'!O224,"")</f>
        <v>20.837565591327024</v>
      </c>
      <c r="O8" s="110">
        <f>IF('4-2-1'!P224&lt;&gt;"",'4-2-1'!P224,"")</f>
        <v>106.51671497584542</v>
      </c>
      <c r="P8" s="109">
        <f>IF('4-2-1'!Q224&lt;&gt;"",'4-2-1'!Q224,"")</f>
        <v>18.874279726081479</v>
      </c>
      <c r="Q8" s="110">
        <f>IF('4-2-1'!R224&lt;&gt;"",'4-2-1'!R224,"")</f>
        <v>22.845488721804514</v>
      </c>
      <c r="R8" s="109">
        <f>IF('4-2-1'!S224&lt;&gt;"",'4-2-1'!S224,"")</f>
        <v>18.501477533464769</v>
      </c>
      <c r="S8" s="110">
        <f>IF('4-2-1'!T224&lt;&gt;"",'4-2-1'!T224,"")</f>
        <v>24.944741532976828</v>
      </c>
      <c r="T8" s="109">
        <f>IF('4-2-1'!U224&lt;&gt;"",'4-2-1'!U224,"")</f>
        <v>15.724478903309176</v>
      </c>
      <c r="U8" s="110">
        <f>IF('4-2-1'!V224&lt;&gt;"",'4-2-1'!V224,"")</f>
        <v>32224.293345092865</v>
      </c>
      <c r="V8" s="34">
        <f>IF('4-2-1'!W224&lt;&gt;"",'4-2-1'!W224,"")</f>
        <v>21.305411069082531</v>
      </c>
    </row>
    <row r="9" spans="1:22" ht="39.950000000000003" customHeight="1" x14ac:dyDescent="0.15">
      <c r="A9" s="173"/>
      <c r="B9" s="84" t="s">
        <v>67</v>
      </c>
      <c r="C9" s="33">
        <f>IF('4-2-1'!D225&lt;&gt;"",'4-2-1'!D225,"")</f>
        <v>3072.0232655721138</v>
      </c>
      <c r="D9" s="109">
        <f>IF('4-2-1'!E225&lt;&gt;"",'4-2-1'!E225,"")</f>
        <v>17.236805811788717</v>
      </c>
      <c r="E9" s="33">
        <f>IF('4-2-1'!F225&lt;&gt;"",'4-2-1'!F225,"")</f>
        <v>5859.8521024145466</v>
      </c>
      <c r="F9" s="109">
        <f>IF('4-2-1'!G225&lt;&gt;"",'4-2-1'!G225,"")</f>
        <v>15.262203402213743</v>
      </c>
      <c r="G9" s="110">
        <f>IF('4-2-1'!H225&lt;&gt;"",'4-2-1'!H225,"")</f>
        <v>3308.5614427156538</v>
      </c>
      <c r="H9" s="109">
        <f>IF('4-2-1'!I225&lt;&gt;"",'4-2-1'!I225,"")</f>
        <v>12.523224127704433</v>
      </c>
      <c r="I9" s="110">
        <f>IF('4-2-1'!J225&lt;&gt;"",'4-2-1'!J225,"")</f>
        <v>5759.1256812218544</v>
      </c>
      <c r="J9" s="109">
        <f>IF('4-2-1'!K225&lt;&gt;"",'4-2-1'!K225,"")</f>
        <v>10.714403421686566</v>
      </c>
      <c r="K9" s="110">
        <f>IF('4-2-1'!L225&lt;&gt;"",'4-2-1'!L225,"")</f>
        <v>680.68583369165628</v>
      </c>
      <c r="L9" s="109">
        <f>IF('4-2-1'!M225&lt;&gt;"",'4-2-1'!M225,"")</f>
        <v>6.605503017934681</v>
      </c>
      <c r="M9" s="110">
        <f>IF('4-2-1'!N225&lt;&gt;"",'4-2-1'!N225,"")</f>
        <v>141.55076038748152</v>
      </c>
      <c r="N9" s="109">
        <f>IF('4-2-1'!O225&lt;&gt;"",'4-2-1'!O225,"")</f>
        <v>3.8149817833220809</v>
      </c>
      <c r="O9" s="110">
        <f>IF('4-2-1'!P225&lt;&gt;"",'4-2-1'!P225,"")</f>
        <v>3.166666666666667</v>
      </c>
      <c r="P9" s="109">
        <f>IF('4-2-1'!Q225&lt;&gt;"",'4-2-1'!Q225,"")</f>
        <v>0.56111899883016747</v>
      </c>
      <c r="Q9" s="110">
        <f>IF('4-2-1'!R225&lt;&gt;"",'4-2-1'!R225,"")</f>
        <v>1.4285714285714286</v>
      </c>
      <c r="R9" s="109">
        <f>IF('4-2-1'!S225&lt;&gt;"",'4-2-1'!S225,"")</f>
        <v>1.1569322290504389</v>
      </c>
      <c r="S9" s="110">
        <f>IF('4-2-1'!T225&lt;&gt;"",'4-2-1'!T225,"")</f>
        <v>3.3636363636363638</v>
      </c>
      <c r="T9" s="109">
        <f>IF('4-2-1'!U225&lt;&gt;"",'4-2-1'!U225,"")</f>
        <v>2.1203438395415475</v>
      </c>
      <c r="U9" s="110">
        <f>IF('4-2-1'!V225&lt;&gt;"",'4-2-1'!V225,"")</f>
        <v>18829.757960462182</v>
      </c>
      <c r="V9" s="34">
        <f>IF('4-2-1'!W225&lt;&gt;"",'4-2-1'!W225,"")</f>
        <v>12.449481184358296</v>
      </c>
    </row>
    <row r="10" spans="1:22" ht="39.950000000000003" customHeight="1" x14ac:dyDescent="0.15">
      <c r="A10" s="173"/>
      <c r="B10" s="85" t="s">
        <v>19</v>
      </c>
      <c r="C10" s="35">
        <f>IF('4-2-1'!D226&lt;&gt;"",'4-2-1'!D226,"")</f>
        <v>7119.0551505841813</v>
      </c>
      <c r="D10" s="111">
        <f>IF('4-2-1'!E226&lt;&gt;"",'4-2-1'!E226,"")</f>
        <v>39.944284462045282</v>
      </c>
      <c r="E10" s="35">
        <f>IF('4-2-1'!F226&lt;&gt;"",'4-2-1'!F226,"")</f>
        <v>13167.514066579504</v>
      </c>
      <c r="F10" s="111">
        <f>IF('4-2-1'!G226&lt;&gt;"",'4-2-1'!G226,"")</f>
        <v>34.295281599827319</v>
      </c>
      <c r="G10" s="112">
        <f>IF('4-2-1'!H226&lt;&gt;"",'4-2-1'!H226,"")</f>
        <v>6784.5684069820427</v>
      </c>
      <c r="H10" s="111">
        <f>IF('4-2-1'!I226&lt;&gt;"",'4-2-1'!I226,"")</f>
        <v>25.680245702386014</v>
      </c>
      <c r="I10" s="112">
        <f>IF('4-2-1'!J226&lt;&gt;"",'4-2-1'!J226,"")</f>
        <v>7612.1954985283264</v>
      </c>
      <c r="J10" s="111">
        <f>IF('4-2-1'!K226&lt;&gt;"",'4-2-1'!K226,"")</f>
        <v>14.161895053256625</v>
      </c>
      <c r="K10" s="112">
        <f>IF('4-2-1'!L226&lt;&gt;"",'4-2-1'!L226,"")</f>
        <v>929.13214341306411</v>
      </c>
      <c r="L10" s="111">
        <f>IF('4-2-1'!M226&lt;&gt;"",'4-2-1'!M226,"")</f>
        <v>9.0164726127608628</v>
      </c>
      <c r="M10" s="112">
        <f>IF('4-2-1'!N226&lt;&gt;"",'4-2-1'!N226,"")</f>
        <v>105.19285388677511</v>
      </c>
      <c r="N10" s="111">
        <f>IF('4-2-1'!O226&lt;&gt;"",'4-2-1'!O226,"")</f>
        <v>2.8350877113988249</v>
      </c>
      <c r="O10" s="112">
        <f>IF('4-2-1'!P226&lt;&gt;"",'4-2-1'!P226,"")</f>
        <v>7.416666666666667</v>
      </c>
      <c r="P10" s="111">
        <f>IF('4-2-1'!Q226&lt;&gt;"",'4-2-1'!Q226,"")</f>
        <v>1.3141997604180238</v>
      </c>
      <c r="Q10" s="112">
        <f>IF('4-2-1'!R226&lt;&gt;"",'4-2-1'!R226,"")</f>
        <v>0.75</v>
      </c>
      <c r="R10" s="111">
        <f>IF('4-2-1'!S226&lt;&gt;"",'4-2-1'!S226,"")</f>
        <v>0.60738942025148035</v>
      </c>
      <c r="S10" s="112" t="str">
        <f>IF('4-2-1'!T226&lt;&gt;"",'4-2-1'!T226,"")</f>
        <v/>
      </c>
      <c r="T10" s="111" t="str">
        <f>IF('4-2-1'!U226&lt;&gt;"",'4-2-1'!U226,"")</f>
        <v/>
      </c>
      <c r="U10" s="112">
        <f>IF('4-2-1'!V226&lt;&gt;"",'4-2-1'!V226,"")</f>
        <v>35725.824786640558</v>
      </c>
      <c r="V10" s="36">
        <f>IF('4-2-1'!W226&lt;&gt;"",'4-2-1'!W226,"")</f>
        <v>23.620483301530761</v>
      </c>
    </row>
    <row r="11" spans="1:22" ht="39.950000000000003" customHeight="1" x14ac:dyDescent="0.15">
      <c r="A11" s="174"/>
      <c r="B11" s="86"/>
      <c r="C11" s="37">
        <f>IF('4-2-1'!D227&lt;&gt;"",'4-2-1'!D227,"")</f>
        <v>17822.462578716728</v>
      </c>
      <c r="D11" s="113">
        <f>IF('4-2-1'!E227&lt;&gt;"",'4-2-1'!E227,"")</f>
        <v>100</v>
      </c>
      <c r="E11" s="37">
        <f>IF('4-2-1'!F227&lt;&gt;"",'4-2-1'!F227,"")</f>
        <v>38394.535493902476</v>
      </c>
      <c r="F11" s="113">
        <f>IF('4-2-1'!G227&lt;&gt;"",'4-2-1'!G227,"")</f>
        <v>100</v>
      </c>
      <c r="G11" s="114">
        <f>IF('4-2-1'!H227&lt;&gt;"",'4-2-1'!H227,"")</f>
        <v>26419.406128780425</v>
      </c>
      <c r="H11" s="113">
        <f>IF('4-2-1'!I227&lt;&gt;"",'4-2-1'!I227,"")</f>
        <v>100</v>
      </c>
      <c r="I11" s="114">
        <f>IF('4-2-1'!J227&lt;&gt;"",'4-2-1'!J227,"")</f>
        <v>53751.249178886195</v>
      </c>
      <c r="J11" s="113">
        <f>IF('4-2-1'!K227&lt;&gt;"",'4-2-1'!K227,"")</f>
        <v>100</v>
      </c>
      <c r="K11" s="114">
        <f>IF('4-2-1'!L227&lt;&gt;"",'4-2-1'!L227,"")</f>
        <v>10304.829652541493</v>
      </c>
      <c r="L11" s="113">
        <f>IF('4-2-1'!M227&lt;&gt;"",'4-2-1'!M227,"")</f>
        <v>100</v>
      </c>
      <c r="M11" s="114">
        <f>IF('4-2-1'!N227&lt;&gt;"",'4-2-1'!N227,"")</f>
        <v>3710.3915150079515</v>
      </c>
      <c r="N11" s="113">
        <f>IF('4-2-1'!O227&lt;&gt;"",'4-2-1'!O227,"")</f>
        <v>100</v>
      </c>
      <c r="O11" s="114">
        <f>IF('4-2-1'!P227&lt;&gt;"",'4-2-1'!P227,"")</f>
        <v>564.34850241545894</v>
      </c>
      <c r="P11" s="113">
        <f>IF('4-2-1'!Q227&lt;&gt;"",'4-2-1'!Q227,"")</f>
        <v>100</v>
      </c>
      <c r="Q11" s="114">
        <f>IF('4-2-1'!R227&lt;&gt;"",'4-2-1'!R227,"")</f>
        <v>123.47926634768743</v>
      </c>
      <c r="R11" s="113">
        <f>IF('4-2-1'!S227&lt;&gt;"",'4-2-1'!S227,"")</f>
        <v>100</v>
      </c>
      <c r="S11" s="114">
        <f>IF('4-2-1'!T227&lt;&gt;"",'4-2-1'!T227,"")</f>
        <v>158.63636363636363</v>
      </c>
      <c r="T11" s="113">
        <f>IF('4-2-1'!U227&lt;&gt;"",'4-2-1'!U227,"")</f>
        <v>100</v>
      </c>
      <c r="U11" s="114">
        <f>IF('4-2-1'!V227&lt;&gt;"",'4-2-1'!V227,"")</f>
        <v>151249.33868023477</v>
      </c>
      <c r="V11" s="38">
        <f>IF('4-2-1'!W227&lt;&gt;"",'4-2-1'!W227,"")</f>
        <v>100</v>
      </c>
    </row>
    <row r="12" spans="1:22" ht="39.950000000000003" customHeight="1" x14ac:dyDescent="0.15">
      <c r="A12" s="172" t="s">
        <v>20</v>
      </c>
      <c r="B12" s="82" t="s">
        <v>105</v>
      </c>
      <c r="C12" s="39"/>
      <c r="D12" s="115">
        <f>IF(AND(ISNUMBER(D6),ISNUMBER(D18)),D6-D18,"")</f>
        <v>-2.4799983314857634</v>
      </c>
      <c r="E12" s="39"/>
      <c r="F12" s="115">
        <f>IF(AND(ISNUMBER(F6),ISNUMBER(F18)),F6-F18,"")</f>
        <v>-2.6993822913872485</v>
      </c>
      <c r="G12" s="39"/>
      <c r="H12" s="115">
        <f>IF(AND(ISNUMBER(H6),ISNUMBER(H18)),H6-H18,"")</f>
        <v>2.3109690823793656</v>
      </c>
      <c r="I12" s="39"/>
      <c r="J12" s="115">
        <f>IF(AND(ISNUMBER(J6),ISNUMBER(J18)),J6-J18,"")</f>
        <v>2.4572211715267791</v>
      </c>
      <c r="K12" s="39"/>
      <c r="L12" s="115">
        <f>IF(AND(ISNUMBER(L6),ISNUMBER(L18)),L6-L18,"")</f>
        <v>-2.347948399418847</v>
      </c>
      <c r="M12" s="39"/>
      <c r="N12" s="115">
        <f>IF(AND(ISNUMBER(N6),ISNUMBER(N18)),N6-N18,"")</f>
        <v>2.8913782410078497</v>
      </c>
      <c r="O12" s="39"/>
      <c r="P12" s="115">
        <f>IF(AND(ISNUMBER(P6),ISNUMBER(P18)),P6-P18,"")</f>
        <v>7.4098298321077323</v>
      </c>
      <c r="Q12" s="39"/>
      <c r="R12" s="115">
        <f>IF(AND(ISNUMBER(R6),ISNUMBER(R18)),R6-R18,"")</f>
        <v>11.986343483182559</v>
      </c>
      <c r="S12" s="39"/>
      <c r="T12" s="115">
        <f>IF(AND(ISNUMBER(T6),ISNUMBER(T18)),T6-T18,"")</f>
        <v>-7.8892834173857338</v>
      </c>
      <c r="U12" s="39"/>
      <c r="V12" s="116">
        <f>IF(AND(ISNUMBER(V6),ISNUMBER(V18)),V6-V18,"")</f>
        <v>0.50047305253062646</v>
      </c>
    </row>
    <row r="13" spans="1:22" ht="39.950000000000003" customHeight="1" x14ac:dyDescent="0.15">
      <c r="A13" s="173"/>
      <c r="B13" s="83" t="s">
        <v>106</v>
      </c>
      <c r="C13" s="39"/>
      <c r="D13" s="115">
        <f>IF(AND(ISNUMBER(D7),ISNUMBER(D19)),D7-D19,"")</f>
        <v>-3.865095484978287E-2</v>
      </c>
      <c r="E13" s="39"/>
      <c r="F13" s="115">
        <f>IF(AND(ISNUMBER(F7),ISNUMBER(F19)),F7-F19,"")</f>
        <v>0.21952255900634476</v>
      </c>
      <c r="G13" s="39"/>
      <c r="H13" s="115">
        <f>IF(AND(ISNUMBER(H7),ISNUMBER(H19)),H7-H19,"")</f>
        <v>1.9796976421830212</v>
      </c>
      <c r="I13" s="39"/>
      <c r="J13" s="115">
        <f>IF(AND(ISNUMBER(J7),ISNUMBER(J19)),J7-J19,"")</f>
        <v>-2.3119417498404289</v>
      </c>
      <c r="K13" s="39"/>
      <c r="L13" s="115">
        <f>IF(AND(ISNUMBER(L7),ISNUMBER(L19)),L7-L19,"")</f>
        <v>-0.21941695687606</v>
      </c>
      <c r="M13" s="39"/>
      <c r="N13" s="115">
        <f>IF(AND(ISNUMBER(N7),ISNUMBER(N19)),N7-N19,"")</f>
        <v>-0.44073705109545358</v>
      </c>
      <c r="O13" s="39"/>
      <c r="P13" s="115">
        <f>IF(AND(ISNUMBER(P7),ISNUMBER(P19)),P7-P19,"")</f>
        <v>-1.1000400399615273</v>
      </c>
      <c r="Q13" s="39"/>
      <c r="R13" s="115">
        <f>IF(AND(ISNUMBER(R7),ISNUMBER(R19)),R7-R19,"")</f>
        <v>-11.823095132772231</v>
      </c>
      <c r="S13" s="39"/>
      <c r="T13" s="115">
        <f>IF(AND(ISNUMBER(T7),ISNUMBER(T19)),T7-T19,"")</f>
        <v>7.7035466962863808</v>
      </c>
      <c r="U13" s="39"/>
      <c r="V13" s="129">
        <f>IF(AND(ISNUMBER(V7),ISNUMBER(V19)),V7-V19,"")</f>
        <v>-0.28007123532887235</v>
      </c>
    </row>
    <row r="14" spans="1:22" ht="39.950000000000003" customHeight="1" x14ac:dyDescent="0.15">
      <c r="A14" s="173"/>
      <c r="B14" s="83" t="s">
        <v>66</v>
      </c>
      <c r="C14" s="33"/>
      <c r="D14" s="117">
        <f>IF(AND(ISNUMBER(D8),ISNUMBER(D20)),D8-D20,"")</f>
        <v>-1.9896685492460797</v>
      </c>
      <c r="E14" s="33"/>
      <c r="F14" s="117">
        <f>IF(AND(ISNUMBER(F8),ISNUMBER(F20)),F8-F20,"")</f>
        <v>2.2194852497745785</v>
      </c>
      <c r="G14" s="33"/>
      <c r="H14" s="117">
        <f>IF(AND(ISNUMBER(H8),ISNUMBER(H20)),H8-H20,"")</f>
        <v>-0.65331799307800509</v>
      </c>
      <c r="I14" s="33"/>
      <c r="J14" s="117">
        <f>IF(AND(ISNUMBER(J8),ISNUMBER(J20)),J8-J20,"")</f>
        <v>-1.6709578188101304</v>
      </c>
      <c r="K14" s="33"/>
      <c r="L14" s="117">
        <f>IF(AND(ISNUMBER(L8),ISNUMBER(L20)),L8-L20,"")</f>
        <v>-0.66675993864468097</v>
      </c>
      <c r="M14" s="33"/>
      <c r="N14" s="117">
        <f>IF(AND(ISNUMBER(N8),ISNUMBER(N20)),N8-N20,"")</f>
        <v>-2.0870751252334934</v>
      </c>
      <c r="O14" s="33"/>
      <c r="P14" s="117">
        <f>IF(AND(ISNUMBER(P8),ISNUMBER(P20)),P8-P20,"")</f>
        <v>-5.0699969808756613</v>
      </c>
      <c r="Q14" s="33"/>
      <c r="R14" s="117">
        <f>IF(AND(ISNUMBER(R8),ISNUMBER(R20)),R8-R20,"")</f>
        <v>2.8061119681358679</v>
      </c>
      <c r="S14" s="33"/>
      <c r="T14" s="117">
        <f>IF(AND(ISNUMBER(T8),ISNUMBER(T20)),T8-T20,"")</f>
        <v>-1.9346071184421874</v>
      </c>
      <c r="U14" s="33"/>
      <c r="V14" s="118">
        <f>IF(AND(ISNUMBER(V8),ISNUMBER(V20)),V8-V20,"")</f>
        <v>-0.44323699642237457</v>
      </c>
    </row>
    <row r="15" spans="1:22" ht="39.950000000000003" customHeight="1" x14ac:dyDescent="0.15">
      <c r="A15" s="173"/>
      <c r="B15" s="84" t="s">
        <v>67</v>
      </c>
      <c r="C15" s="33"/>
      <c r="D15" s="117">
        <f>IF(AND(ISNUMBER(D9),ISNUMBER(D21)),D9-D21,"")</f>
        <v>2.0413877953844519</v>
      </c>
      <c r="E15" s="33"/>
      <c r="F15" s="117">
        <f>IF(AND(ISNUMBER(F9),ISNUMBER(F21)),F9-F21,"")</f>
        <v>1.7252909678454778</v>
      </c>
      <c r="G15" s="33"/>
      <c r="H15" s="117">
        <f>IF(AND(ISNUMBER(H9),ISNUMBER(H21)),H9-H21,"")</f>
        <v>-1.0568406453299666</v>
      </c>
      <c r="I15" s="33"/>
      <c r="J15" s="117">
        <f>IF(AND(ISNUMBER(J9),ISNUMBER(J21)),J9-J21,"")</f>
        <v>1.1881042732395226</v>
      </c>
      <c r="K15" s="33"/>
      <c r="L15" s="117">
        <f>IF(AND(ISNUMBER(L9),ISNUMBER(L21)),L9-L21,"")</f>
        <v>0.62776511408489633</v>
      </c>
      <c r="M15" s="33"/>
      <c r="N15" s="117">
        <f>IF(AND(ISNUMBER(N9),ISNUMBER(N21)),N9-N21,"")</f>
        <v>-0.3931931816356431</v>
      </c>
      <c r="O15" s="33"/>
      <c r="P15" s="117">
        <f>IF(AND(ISNUMBER(P9),ISNUMBER(P21)),P9-P21,"")</f>
        <v>-0.81410783140526655</v>
      </c>
      <c r="Q15" s="33"/>
      <c r="R15" s="117">
        <f>IF(AND(ISNUMBER(R9),ISNUMBER(R21)),R9-R21,"")</f>
        <v>0.50614780139210069</v>
      </c>
      <c r="S15" s="33"/>
      <c r="T15" s="117" t="str">
        <f>IF(AND(ISNUMBER(T9),ISNUMBER(T21)),T9-T21,"")</f>
        <v/>
      </c>
      <c r="U15" s="33"/>
      <c r="V15" s="118">
        <f>IF(AND(ISNUMBER(V9),ISNUMBER(V21)),V9-V21,"")</f>
        <v>0.84571472031744221</v>
      </c>
    </row>
    <row r="16" spans="1:22" ht="39.950000000000003" customHeight="1" x14ac:dyDescent="0.15">
      <c r="A16" s="173"/>
      <c r="B16" s="85" t="s">
        <v>19</v>
      </c>
      <c r="C16" s="35"/>
      <c r="D16" s="119">
        <f>IF(AND(ISNUMBER(D10),ISNUMBER(D22)),D10-D22,"")</f>
        <v>2.466930040197127</v>
      </c>
      <c r="E16" s="35"/>
      <c r="F16" s="119">
        <f>IF(AND(ISNUMBER(F10),ISNUMBER(F22)),F10-F22,"")</f>
        <v>-1.4649164852391579</v>
      </c>
      <c r="G16" s="35"/>
      <c r="H16" s="119">
        <f>IF(AND(ISNUMBER(H10),ISNUMBER(H22)),H10-H22,"")</f>
        <v>-2.5805080861543459</v>
      </c>
      <c r="I16" s="35"/>
      <c r="J16" s="119">
        <f>IF(AND(ISNUMBER(J10),ISNUMBER(J22)),J10-J22,"")</f>
        <v>0.3375741238843073</v>
      </c>
      <c r="K16" s="35"/>
      <c r="L16" s="119">
        <f>IF(AND(ISNUMBER(L10),ISNUMBER(L22)),L10-L22,"")</f>
        <v>2.6063601808547912</v>
      </c>
      <c r="M16" s="35"/>
      <c r="N16" s="119">
        <f>IF(AND(ISNUMBER(N10),ISNUMBER(N22)),N10-N22,"")</f>
        <v>2.962711695673903E-2</v>
      </c>
      <c r="O16" s="35"/>
      <c r="P16" s="119">
        <f>IF(AND(ISNUMBER(P10),ISNUMBER(P22)),P10-P22,"")</f>
        <v>-0.42568497986530973</v>
      </c>
      <c r="Q16" s="35"/>
      <c r="R16" s="119">
        <f>IF(AND(ISNUMBER(R10),ISNUMBER(R22)),R10-R22,"")</f>
        <v>-3.4755081199383318</v>
      </c>
      <c r="S16" s="35"/>
      <c r="T16" s="119" t="str">
        <f>IF(AND(ISNUMBER(T10),ISNUMBER(T22)),T10-T22,"")</f>
        <v/>
      </c>
      <c r="U16" s="35"/>
      <c r="V16" s="120">
        <f>IF(AND(ISNUMBER(V10),ISNUMBER(V22)),V10-V22,"")</f>
        <v>-0.62287954109677557</v>
      </c>
    </row>
    <row r="17" spans="1:22" ht="39.950000000000003" customHeight="1" x14ac:dyDescent="0.15">
      <c r="A17" s="174"/>
      <c r="B17" s="86"/>
      <c r="C17" s="121" t="s">
        <v>21</v>
      </c>
      <c r="D17" s="122" t="s">
        <v>21</v>
      </c>
      <c r="E17" s="121" t="s">
        <v>21</v>
      </c>
      <c r="F17" s="122" t="s">
        <v>21</v>
      </c>
      <c r="G17" s="121" t="s">
        <v>21</v>
      </c>
      <c r="H17" s="122" t="s">
        <v>21</v>
      </c>
      <c r="I17" s="121" t="s">
        <v>21</v>
      </c>
      <c r="J17" s="122" t="s">
        <v>21</v>
      </c>
      <c r="K17" s="121" t="s">
        <v>21</v>
      </c>
      <c r="L17" s="122" t="s">
        <v>21</v>
      </c>
      <c r="M17" s="121" t="s">
        <v>21</v>
      </c>
      <c r="N17" s="122" t="s">
        <v>21</v>
      </c>
      <c r="O17" s="121" t="s">
        <v>21</v>
      </c>
      <c r="P17" s="122" t="s">
        <v>21</v>
      </c>
      <c r="Q17" s="121" t="s">
        <v>21</v>
      </c>
      <c r="R17" s="122" t="s">
        <v>21</v>
      </c>
      <c r="S17" s="121" t="s">
        <v>21</v>
      </c>
      <c r="T17" s="122" t="s">
        <v>21</v>
      </c>
      <c r="U17" s="121" t="s">
        <v>36</v>
      </c>
      <c r="V17" s="123" t="s">
        <v>21</v>
      </c>
    </row>
    <row r="18" spans="1:22" ht="39.950000000000003" customHeight="1" x14ac:dyDescent="0.15">
      <c r="A18" s="172" t="s">
        <v>26</v>
      </c>
      <c r="B18" s="82" t="s">
        <v>107</v>
      </c>
      <c r="C18" s="39">
        <v>5845.9157082706179</v>
      </c>
      <c r="D18" s="107">
        <v>20.986592998690828</v>
      </c>
      <c r="E18" s="39">
        <v>10263.911132278934</v>
      </c>
      <c r="F18" s="107">
        <v>23.815046129818427</v>
      </c>
      <c r="G18" s="108">
        <v>6909.0302107352054</v>
      </c>
      <c r="H18" s="107">
        <v>27.588132366396977</v>
      </c>
      <c r="I18" s="108">
        <v>20348.919113106993</v>
      </c>
      <c r="J18" s="107">
        <v>31.787780750218833</v>
      </c>
      <c r="K18" s="108">
        <v>3818.4326787652662</v>
      </c>
      <c r="L18" s="107">
        <v>34.705233440924857</v>
      </c>
      <c r="M18" s="108">
        <v>1338.2040603094081</v>
      </c>
      <c r="N18" s="107">
        <v>35.127019854862404</v>
      </c>
      <c r="O18" s="108">
        <v>180.9662153750389</v>
      </c>
      <c r="P18" s="107">
        <v>30.01873342761786</v>
      </c>
      <c r="Q18" s="108">
        <v>38.033141762452104</v>
      </c>
      <c r="R18" s="107">
        <v>26.519331850634821</v>
      </c>
      <c r="S18" s="108">
        <v>75.485511651469096</v>
      </c>
      <c r="T18" s="107">
        <v>42.610644167989705</v>
      </c>
      <c r="U18" s="108">
        <v>48818.897772255383</v>
      </c>
      <c r="V18" s="40">
        <v>27.777814291404805</v>
      </c>
    </row>
    <row r="19" spans="1:22" ht="39.950000000000003" customHeight="1" x14ac:dyDescent="0.15">
      <c r="A19" s="173"/>
      <c r="B19" s="83" t="s">
        <v>106</v>
      </c>
      <c r="C19" s="39">
        <v>1950.9176335079862</v>
      </c>
      <c r="D19" s="107">
        <v>7.0037127443483573</v>
      </c>
      <c r="E19" s="39">
        <v>3851.5552447854293</v>
      </c>
      <c r="F19" s="107">
        <v>8.936648480679418</v>
      </c>
      <c r="G19" s="108">
        <v>2251.48463181123</v>
      </c>
      <c r="H19" s="107">
        <v>8.9903002518072732</v>
      </c>
      <c r="I19" s="108">
        <v>12787.069827304556</v>
      </c>
      <c r="J19" s="107">
        <v>19.97514314390693</v>
      </c>
      <c r="K19" s="108">
        <v>3128.4662823544527</v>
      </c>
      <c r="L19" s="107">
        <v>28.434219423316453</v>
      </c>
      <c r="M19" s="108">
        <v>1330.8775625316418</v>
      </c>
      <c r="N19" s="107">
        <v>34.934703869177305</v>
      </c>
      <c r="O19" s="108">
        <v>258.75208527855591</v>
      </c>
      <c r="P19" s="107">
        <v>42.921878294906257</v>
      </c>
      <c r="Q19" s="108">
        <v>76.08486590038315</v>
      </c>
      <c r="R19" s="107">
        <v>53.051620616188139</v>
      </c>
      <c r="S19" s="108">
        <v>70.382877406281665</v>
      </c>
      <c r="T19" s="107">
        <v>39.730269810258918</v>
      </c>
      <c r="U19" s="108">
        <v>25705.591010880515</v>
      </c>
      <c r="V19" s="40">
        <v>14.626408336421878</v>
      </c>
    </row>
    <row r="20" spans="1:22" ht="39.950000000000003" customHeight="1" x14ac:dyDescent="0.15">
      <c r="A20" s="173"/>
      <c r="B20" s="83" t="s">
        <v>66</v>
      </c>
      <c r="C20" s="33">
        <v>5386.39192253074</v>
      </c>
      <c r="D20" s="109">
        <v>19.336921818708429</v>
      </c>
      <c r="E20" s="33">
        <v>7736.6832657064624</v>
      </c>
      <c r="F20" s="109">
        <v>17.95119487006744</v>
      </c>
      <c r="G20" s="110">
        <v>5404.5719220487936</v>
      </c>
      <c r="H20" s="109">
        <v>21.580748820220943</v>
      </c>
      <c r="I20" s="110">
        <v>15931.042330575279</v>
      </c>
      <c r="J20" s="109">
        <v>24.886456028054859</v>
      </c>
      <c r="K20" s="110">
        <v>2692.6009691797694</v>
      </c>
      <c r="L20" s="109">
        <v>24.472696800002684</v>
      </c>
      <c r="M20" s="110">
        <v>873.34044888493816</v>
      </c>
      <c r="N20" s="109">
        <v>22.924640716560518</v>
      </c>
      <c r="O20" s="110">
        <v>144.34670090258325</v>
      </c>
      <c r="P20" s="109">
        <v>23.94427670695714</v>
      </c>
      <c r="Q20" s="110">
        <v>22.50977011494253</v>
      </c>
      <c r="R20" s="109">
        <v>15.695365565328901</v>
      </c>
      <c r="S20" s="110">
        <v>31.283383991894631</v>
      </c>
      <c r="T20" s="109">
        <v>17.659086021751364</v>
      </c>
      <c r="U20" s="110">
        <v>38222.770713935402</v>
      </c>
      <c r="V20" s="34">
        <v>21.748648065504906</v>
      </c>
    </row>
    <row r="21" spans="1:22" ht="39.950000000000003" customHeight="1" x14ac:dyDescent="0.15">
      <c r="A21" s="173"/>
      <c r="B21" s="84" t="s">
        <v>67</v>
      </c>
      <c r="C21" s="33">
        <v>4232.756259264067</v>
      </c>
      <c r="D21" s="109">
        <v>15.195418016404265</v>
      </c>
      <c r="E21" s="33">
        <v>5834.1968129900442</v>
      </c>
      <c r="F21" s="109">
        <v>13.536912434368265</v>
      </c>
      <c r="G21" s="110">
        <v>3400.9216910571608</v>
      </c>
      <c r="H21" s="109">
        <v>13.580064773034399</v>
      </c>
      <c r="I21" s="110">
        <v>6098.251788705772</v>
      </c>
      <c r="J21" s="109">
        <v>9.526299148447043</v>
      </c>
      <c r="K21" s="110">
        <v>657.69878182803325</v>
      </c>
      <c r="L21" s="109">
        <v>5.9777379038497847</v>
      </c>
      <c r="M21" s="110">
        <v>160.31524586676005</v>
      </c>
      <c r="N21" s="109">
        <v>4.208174964957724</v>
      </c>
      <c r="O21" s="110">
        <v>8.2904761904761912</v>
      </c>
      <c r="P21" s="109">
        <v>1.375226830235434</v>
      </c>
      <c r="Q21" s="110">
        <v>0.93333333333333335</v>
      </c>
      <c r="R21" s="109">
        <v>0.65078442765833822</v>
      </c>
      <c r="S21" s="110" t="s">
        <v>23</v>
      </c>
      <c r="T21" s="109" t="s">
        <v>23</v>
      </c>
      <c r="U21" s="110">
        <v>20393.364389235649</v>
      </c>
      <c r="V21" s="34">
        <v>11.603766464040854</v>
      </c>
    </row>
    <row r="22" spans="1:22" ht="39.950000000000003" customHeight="1" x14ac:dyDescent="0.15">
      <c r="A22" s="173"/>
      <c r="B22" s="85" t="s">
        <v>19</v>
      </c>
      <c r="C22" s="35">
        <v>10439.49605983089</v>
      </c>
      <c r="D22" s="111">
        <v>37.477354421848155</v>
      </c>
      <c r="E22" s="35">
        <v>15412.084159612417</v>
      </c>
      <c r="F22" s="111">
        <v>35.760198085066477</v>
      </c>
      <c r="G22" s="112">
        <v>7077.4780659309654</v>
      </c>
      <c r="H22" s="111">
        <v>28.260753788540359</v>
      </c>
      <c r="I22" s="112">
        <v>8849.626546624926</v>
      </c>
      <c r="J22" s="111">
        <v>13.824320929372318</v>
      </c>
      <c r="K22" s="112">
        <v>705.27065683662966</v>
      </c>
      <c r="L22" s="111">
        <v>6.4101124319060716</v>
      </c>
      <c r="M22" s="112">
        <v>106.87723507523125</v>
      </c>
      <c r="N22" s="111">
        <v>2.8054605944420858</v>
      </c>
      <c r="O22" s="112">
        <v>10.488795518207283</v>
      </c>
      <c r="P22" s="111">
        <v>1.7398847402833335</v>
      </c>
      <c r="Q22" s="112">
        <v>5.8555555555555552</v>
      </c>
      <c r="R22" s="111">
        <v>4.082897540189812</v>
      </c>
      <c r="S22" s="112" t="s">
        <v>23</v>
      </c>
      <c r="T22" s="111" t="s">
        <v>23</v>
      </c>
      <c r="U22" s="112">
        <v>42607.177074984815</v>
      </c>
      <c r="V22" s="36">
        <v>24.243362842627537</v>
      </c>
    </row>
    <row r="23" spans="1:22" ht="39.950000000000003" customHeight="1" x14ac:dyDescent="0.15">
      <c r="A23" s="174"/>
      <c r="B23" s="86"/>
      <c r="C23" s="37">
        <v>27855.477583404292</v>
      </c>
      <c r="D23" s="113">
        <v>100</v>
      </c>
      <c r="E23" s="37">
        <v>43098.430615373276</v>
      </c>
      <c r="F23" s="113">
        <v>100</v>
      </c>
      <c r="G23" s="114">
        <v>25043.486521583367</v>
      </c>
      <c r="H23" s="113">
        <v>100</v>
      </c>
      <c r="I23" s="114">
        <v>64014.909606317538</v>
      </c>
      <c r="J23" s="113">
        <v>100</v>
      </c>
      <c r="K23" s="114">
        <v>11002.469368964168</v>
      </c>
      <c r="L23" s="113">
        <v>100</v>
      </c>
      <c r="M23" s="114">
        <v>3809.6145526679779</v>
      </c>
      <c r="N23" s="113">
        <v>100</v>
      </c>
      <c r="O23" s="114">
        <v>602.84427326486139</v>
      </c>
      <c r="P23" s="113">
        <v>100</v>
      </c>
      <c r="Q23" s="114">
        <v>143.41666666666666</v>
      </c>
      <c r="R23" s="113">
        <v>100</v>
      </c>
      <c r="S23" s="114">
        <v>177.15177304964541</v>
      </c>
      <c r="T23" s="113">
        <v>100</v>
      </c>
      <c r="U23" s="114">
        <v>175747.8009612918</v>
      </c>
      <c r="V23" s="38">
        <v>100</v>
      </c>
    </row>
    <row r="24" spans="1:22" ht="39.950000000000003" customHeight="1" x14ac:dyDescent="0.15">
      <c r="A24" s="172" t="s">
        <v>20</v>
      </c>
      <c r="B24" s="82" t="s">
        <v>105</v>
      </c>
      <c r="C24" s="39"/>
      <c r="D24" s="115">
        <f>IF(AND(ISNUMBER(D18),ISNUMBER(D30)),D18-D30,"")</f>
        <v>-7.5134070013091723</v>
      </c>
      <c r="E24" s="39"/>
      <c r="F24" s="115">
        <f>IF(AND(ISNUMBER(F18),ISNUMBER(F30)),F18-F30,"")</f>
        <v>-2.8849538701815725</v>
      </c>
      <c r="G24" s="39"/>
      <c r="H24" s="115">
        <f>IF(AND(ISNUMBER(H18),ISNUMBER(H30)),H18-H30,"")</f>
        <v>0.58813236639697664</v>
      </c>
      <c r="I24" s="39"/>
      <c r="J24" s="115">
        <f>IF(AND(ISNUMBER(J18),ISNUMBER(J30)),J18-J30,"")</f>
        <v>1.387780750218834</v>
      </c>
      <c r="K24" s="39"/>
      <c r="L24" s="115">
        <f>IF(AND(ISNUMBER(L18),ISNUMBER(L30)),L18-L30,"")</f>
        <v>0.70523344092485729</v>
      </c>
      <c r="M24" s="39"/>
      <c r="N24" s="115">
        <f>IF(AND(ISNUMBER(N18),ISNUMBER(N30)),N18-N30,"")</f>
        <v>-4.7729801451375948</v>
      </c>
      <c r="O24" s="39"/>
      <c r="P24" s="115">
        <f>IF(AND(ISNUMBER(P18),ISNUMBER(P30)),P18-P30,"")</f>
        <v>0.81873342761786105</v>
      </c>
      <c r="Q24" s="39"/>
      <c r="R24" s="115">
        <f>IF(AND(ISNUMBER(R18),ISNUMBER(R30)),R18-R30,"")</f>
        <v>-17.280668149365177</v>
      </c>
      <c r="S24" s="39"/>
      <c r="T24" s="115">
        <f>IF(AND(ISNUMBER(T18),ISNUMBER(T30)),T18-T30,"")</f>
        <v>-4.6893558320102926</v>
      </c>
      <c r="U24" s="39"/>
      <c r="V24" s="116">
        <f>IF(AND(ISNUMBER(V18),ISNUMBER(V30)),V18-V30,"")</f>
        <v>-1.4221857085951939</v>
      </c>
    </row>
    <row r="25" spans="1:22" ht="39.950000000000003" customHeight="1" x14ac:dyDescent="0.15">
      <c r="A25" s="173"/>
      <c r="B25" s="83" t="s">
        <v>106</v>
      </c>
      <c r="C25" s="39"/>
      <c r="D25" s="115">
        <f>IF(AND(ISNUMBER(D19),ISNUMBER(D31)),D19-D31,"")</f>
        <v>-1.2962872556516434</v>
      </c>
      <c r="E25" s="39"/>
      <c r="F25" s="115">
        <f>IF(AND(ISNUMBER(F19),ISNUMBER(F31)),F19-F31,"")</f>
        <v>-1.4633515193205824</v>
      </c>
      <c r="G25" s="39"/>
      <c r="H25" s="115">
        <f>IF(AND(ISNUMBER(H19),ISNUMBER(H31)),H19-H31,"")</f>
        <v>-2.0096997481927268</v>
      </c>
      <c r="I25" s="39"/>
      <c r="J25" s="115">
        <f>IF(AND(ISNUMBER(J19),ISNUMBER(J31)),J19-J31,"")</f>
        <v>-2.7248568560930693</v>
      </c>
      <c r="K25" s="39"/>
      <c r="L25" s="115">
        <f>IF(AND(ISNUMBER(L19),ISNUMBER(L31)),L19-L31,"")</f>
        <v>-3.4657805766835459</v>
      </c>
      <c r="M25" s="39"/>
      <c r="N25" s="115">
        <f>IF(AND(ISNUMBER(N19),ISNUMBER(N31)),N19-N31,"")</f>
        <v>1.3347038691773037</v>
      </c>
      <c r="O25" s="39"/>
      <c r="P25" s="115">
        <f>IF(AND(ISNUMBER(P19),ISNUMBER(P31)),P19-P31,"")</f>
        <v>0.82187829490625575</v>
      </c>
      <c r="Q25" s="39"/>
      <c r="R25" s="115">
        <f>IF(AND(ISNUMBER(R19),ISNUMBER(R31)),R19-R31,"")</f>
        <v>10.65162061618814</v>
      </c>
      <c r="S25" s="39"/>
      <c r="T25" s="115">
        <f>IF(AND(ISNUMBER(T19),ISNUMBER(T31)),T19-T31,"")</f>
        <v>6.1302698102589162</v>
      </c>
      <c r="U25" s="39"/>
      <c r="V25" s="129">
        <f>IF(AND(ISNUMBER(V19),ISNUMBER(V31)),V19-V31,"")</f>
        <v>-1.973591663578123</v>
      </c>
    </row>
    <row r="26" spans="1:22" ht="39.950000000000003" customHeight="1" x14ac:dyDescent="0.15">
      <c r="A26" s="173"/>
      <c r="B26" s="83" t="s">
        <v>66</v>
      </c>
      <c r="C26" s="33"/>
      <c r="D26" s="117">
        <f>IF(AND(ISNUMBER(D20),ISNUMBER(D32)),D20-D32,"")</f>
        <v>-0.1630781812915707</v>
      </c>
      <c r="E26" s="33"/>
      <c r="F26" s="117">
        <f>IF(AND(ISNUMBER(F20),ISNUMBER(F32)),F20-F32,"")</f>
        <v>-5.9488051299325591</v>
      </c>
      <c r="G26" s="33"/>
      <c r="H26" s="117">
        <f>IF(AND(ISNUMBER(H20),ISNUMBER(H32)),H20-H32,"")</f>
        <v>-2.8192511797790551</v>
      </c>
      <c r="I26" s="33"/>
      <c r="J26" s="117">
        <f>IF(AND(ISNUMBER(J20),ISNUMBER(J32)),J20-J32,"")</f>
        <v>-2.2135439719451426</v>
      </c>
      <c r="K26" s="33"/>
      <c r="L26" s="117">
        <f>IF(AND(ISNUMBER(L20),ISNUMBER(L32)),L20-L32,"")</f>
        <v>1.2726968000026844</v>
      </c>
      <c r="M26" s="33"/>
      <c r="N26" s="117">
        <f>IF(AND(ISNUMBER(N20),ISNUMBER(N32)),N20-N32,"")</f>
        <v>1.7246407165605184</v>
      </c>
      <c r="O26" s="33"/>
      <c r="P26" s="117">
        <f>IF(AND(ISNUMBER(P20),ISNUMBER(P32)),P20-P32,"")</f>
        <v>-3.255723293042859</v>
      </c>
      <c r="Q26" s="33"/>
      <c r="R26" s="117">
        <f>IF(AND(ISNUMBER(R20),ISNUMBER(R32)),R20-R32,"")</f>
        <v>4.5953655653289012</v>
      </c>
      <c r="S26" s="33"/>
      <c r="T26" s="117">
        <f>IF(AND(ISNUMBER(T20),ISNUMBER(T32)),T20-T32,"")</f>
        <v>-1.4409139782486378</v>
      </c>
      <c r="U26" s="33"/>
      <c r="V26" s="118">
        <f>IF(AND(ISNUMBER(V20),ISNUMBER(V32)),V20-V32,"")</f>
        <v>-2.551351934495095</v>
      </c>
    </row>
    <row r="27" spans="1:22" ht="39.950000000000003" customHeight="1" x14ac:dyDescent="0.15">
      <c r="A27" s="173"/>
      <c r="B27" s="84" t="s">
        <v>67</v>
      </c>
      <c r="C27" s="33"/>
      <c r="D27" s="117">
        <f>IF(AND(ISNUMBER(D21),ISNUMBER(D33)),D21-D33,"")</f>
        <v>1.6954180164042647</v>
      </c>
      <c r="E27" s="33"/>
      <c r="F27" s="117">
        <f>IF(AND(ISNUMBER(F21),ISNUMBER(F33)),F21-F33,"")</f>
        <v>1.2369124343682643</v>
      </c>
      <c r="G27" s="33"/>
      <c r="H27" s="117">
        <f>IF(AND(ISNUMBER(H21),ISNUMBER(H33)),H21-H33,"")</f>
        <v>-0.21993522696560142</v>
      </c>
      <c r="I27" s="33"/>
      <c r="J27" s="117">
        <f>IF(AND(ISNUMBER(J21),ISNUMBER(J33)),J21-J33,"")</f>
        <v>2.8262991484470428</v>
      </c>
      <c r="K27" s="33"/>
      <c r="L27" s="117">
        <f>IF(AND(ISNUMBER(L21),ISNUMBER(L33)),L21-L33,"")</f>
        <v>0.27773790384978447</v>
      </c>
      <c r="M27" s="33"/>
      <c r="N27" s="117">
        <f>IF(AND(ISNUMBER(N21),ISNUMBER(N33)),N21-N33,"")</f>
        <v>1.6081749649577239</v>
      </c>
      <c r="O27" s="33"/>
      <c r="P27" s="117">
        <f>IF(AND(ISNUMBER(P21),ISNUMBER(P33)),P21-P33,"")</f>
        <v>0.17522683023543406</v>
      </c>
      <c r="Q27" s="33"/>
      <c r="R27" s="117">
        <f>IF(AND(ISNUMBER(R21),ISNUMBER(R33)),R21-R33,"")</f>
        <v>-0.44921557234166187</v>
      </c>
      <c r="S27" s="33"/>
      <c r="T27" s="117" t="str">
        <f>IF(AND(ISNUMBER(T21),ISNUMBER(T33)),T21-T33,"")</f>
        <v/>
      </c>
      <c r="U27" s="33"/>
      <c r="V27" s="118">
        <f>IF(AND(ISNUMBER(V21),ISNUMBER(V33)),V21-V33,"")</f>
        <v>1.603766464040854</v>
      </c>
    </row>
    <row r="28" spans="1:22" ht="39.950000000000003" customHeight="1" x14ac:dyDescent="0.15">
      <c r="A28" s="173"/>
      <c r="B28" s="85" t="s">
        <v>19</v>
      </c>
      <c r="C28" s="35"/>
      <c r="D28" s="119">
        <f>IF(AND(ISNUMBER(D22),ISNUMBER(D34)),D22-D34,"")</f>
        <v>7.177354421848154</v>
      </c>
      <c r="E28" s="35"/>
      <c r="F28" s="119">
        <f>IF(AND(ISNUMBER(F22),ISNUMBER(F34)),F22-F34,"")</f>
        <v>9.0601980850664781</v>
      </c>
      <c r="G28" s="35"/>
      <c r="H28" s="119">
        <f>IF(AND(ISNUMBER(H22),ISNUMBER(H34)),H22-H34,"")</f>
        <v>4.3607537885403609</v>
      </c>
      <c r="I28" s="35"/>
      <c r="J28" s="119">
        <f>IF(AND(ISNUMBER(J22),ISNUMBER(J34)),J22-J34,"")</f>
        <v>0.72432092937231829</v>
      </c>
      <c r="K28" s="35"/>
      <c r="L28" s="119">
        <f>IF(AND(ISNUMBER(L22),ISNUMBER(L34)),L22-L34,"")</f>
        <v>1.1101124319060718</v>
      </c>
      <c r="M28" s="35"/>
      <c r="N28" s="119">
        <f>IF(AND(ISNUMBER(N22),ISNUMBER(N34)),N22-N34,"")</f>
        <v>0.10546059444208566</v>
      </c>
      <c r="O28" s="35"/>
      <c r="P28" s="119">
        <f>IF(AND(ISNUMBER(P22),ISNUMBER(P34)),P22-P34,"")</f>
        <v>1.3398847402833334</v>
      </c>
      <c r="Q28" s="35"/>
      <c r="R28" s="119">
        <f>IF(AND(ISNUMBER(R22),ISNUMBER(R34)),R22-R34,"")</f>
        <v>2.4828975401898119</v>
      </c>
      <c r="S28" s="35"/>
      <c r="T28" s="119" t="str">
        <f>IF(AND(ISNUMBER(T22),ISNUMBER(T34)),T22-T34,"")</f>
        <v/>
      </c>
      <c r="U28" s="35"/>
      <c r="V28" s="120">
        <f>IF(AND(ISNUMBER(V22),ISNUMBER(V34)),V22-V34,"")</f>
        <v>4.2433628426275369</v>
      </c>
    </row>
    <row r="29" spans="1:22" ht="39.950000000000003" customHeight="1" x14ac:dyDescent="0.15">
      <c r="A29" s="174"/>
      <c r="B29" s="86"/>
      <c r="C29" s="121" t="s">
        <v>21</v>
      </c>
      <c r="D29" s="122" t="s">
        <v>21</v>
      </c>
      <c r="E29" s="121" t="s">
        <v>21</v>
      </c>
      <c r="F29" s="122" t="s">
        <v>21</v>
      </c>
      <c r="G29" s="121" t="s">
        <v>21</v>
      </c>
      <c r="H29" s="122" t="s">
        <v>21</v>
      </c>
      <c r="I29" s="121" t="s">
        <v>21</v>
      </c>
      <c r="J29" s="122" t="s">
        <v>21</v>
      </c>
      <c r="K29" s="121" t="s">
        <v>21</v>
      </c>
      <c r="L29" s="122" t="s">
        <v>21</v>
      </c>
      <c r="M29" s="121" t="s">
        <v>21</v>
      </c>
      <c r="N29" s="122" t="s">
        <v>21</v>
      </c>
      <c r="O29" s="121" t="s">
        <v>21</v>
      </c>
      <c r="P29" s="122" t="s">
        <v>36</v>
      </c>
      <c r="Q29" s="121" t="s">
        <v>21</v>
      </c>
      <c r="R29" s="122" t="s">
        <v>21</v>
      </c>
      <c r="S29" s="121" t="s">
        <v>21</v>
      </c>
      <c r="T29" s="122" t="s">
        <v>21</v>
      </c>
      <c r="U29" s="121" t="s">
        <v>21</v>
      </c>
      <c r="V29" s="123" t="s">
        <v>21</v>
      </c>
    </row>
    <row r="30" spans="1:22" ht="39.950000000000003" customHeight="1" x14ac:dyDescent="0.15">
      <c r="A30" s="172" t="s">
        <v>27</v>
      </c>
      <c r="B30" s="82" t="s">
        <v>105</v>
      </c>
      <c r="C30" s="39">
        <v>8574.85</v>
      </c>
      <c r="D30" s="107">
        <v>28.5</v>
      </c>
      <c r="E30" s="39">
        <v>11397.21</v>
      </c>
      <c r="F30" s="107">
        <v>26.7</v>
      </c>
      <c r="G30" s="108">
        <v>6371.42</v>
      </c>
      <c r="H30" s="107">
        <v>27</v>
      </c>
      <c r="I30" s="108">
        <v>19456.060000000001</v>
      </c>
      <c r="J30" s="107">
        <v>30.4</v>
      </c>
      <c r="K30" s="108">
        <v>3753.05</v>
      </c>
      <c r="L30" s="107">
        <v>34</v>
      </c>
      <c r="M30" s="108">
        <v>1493</v>
      </c>
      <c r="N30" s="107">
        <v>39.9</v>
      </c>
      <c r="O30" s="108">
        <v>176.46</v>
      </c>
      <c r="P30" s="107">
        <v>29.2</v>
      </c>
      <c r="Q30" s="108">
        <v>68.83</v>
      </c>
      <c r="R30" s="107">
        <v>43.8</v>
      </c>
      <c r="S30" s="108">
        <v>89.26</v>
      </c>
      <c r="T30" s="107">
        <v>47.3</v>
      </c>
      <c r="U30" s="108">
        <v>51380.14</v>
      </c>
      <c r="V30" s="40">
        <v>29.2</v>
      </c>
    </row>
    <row r="31" spans="1:22" ht="39.950000000000003" customHeight="1" x14ac:dyDescent="0.15">
      <c r="A31" s="173"/>
      <c r="B31" s="83" t="s">
        <v>106</v>
      </c>
      <c r="C31" s="39">
        <v>2486.2199999999998</v>
      </c>
      <c r="D31" s="107">
        <v>8.3000000000000007</v>
      </c>
      <c r="E31" s="39">
        <v>4444.42</v>
      </c>
      <c r="F31" s="107">
        <v>10.4</v>
      </c>
      <c r="G31" s="108">
        <v>2585.8000000000002</v>
      </c>
      <c r="H31" s="107">
        <v>11</v>
      </c>
      <c r="I31" s="108">
        <v>14551.65</v>
      </c>
      <c r="J31" s="107">
        <v>22.7</v>
      </c>
      <c r="K31" s="108">
        <v>3524.66</v>
      </c>
      <c r="L31" s="107">
        <v>31.9</v>
      </c>
      <c r="M31" s="108">
        <v>1259.0899999999999</v>
      </c>
      <c r="N31" s="107">
        <v>33.6</v>
      </c>
      <c r="O31" s="108">
        <v>254.63</v>
      </c>
      <c r="P31" s="107">
        <v>42.1</v>
      </c>
      <c r="Q31" s="108">
        <v>66.61</v>
      </c>
      <c r="R31" s="107">
        <v>42.4</v>
      </c>
      <c r="S31" s="108">
        <v>63.46</v>
      </c>
      <c r="T31" s="107">
        <v>33.6</v>
      </c>
      <c r="U31" s="108">
        <v>29236.53</v>
      </c>
      <c r="V31" s="40">
        <v>16.600000000000001</v>
      </c>
    </row>
    <row r="32" spans="1:22" ht="39.950000000000003" customHeight="1" x14ac:dyDescent="0.15">
      <c r="A32" s="173"/>
      <c r="B32" s="83" t="s">
        <v>66</v>
      </c>
      <c r="C32" s="33">
        <v>5853.05</v>
      </c>
      <c r="D32" s="109">
        <v>19.5</v>
      </c>
      <c r="E32" s="33">
        <v>10228.75</v>
      </c>
      <c r="F32" s="109">
        <v>23.9</v>
      </c>
      <c r="G32" s="110">
        <v>5751.94</v>
      </c>
      <c r="H32" s="109">
        <v>24.4</v>
      </c>
      <c r="I32" s="110">
        <v>17325.060000000001</v>
      </c>
      <c r="J32" s="109">
        <v>27.1</v>
      </c>
      <c r="K32" s="110">
        <v>2561.2600000000002</v>
      </c>
      <c r="L32" s="109">
        <v>23.2</v>
      </c>
      <c r="M32" s="110">
        <v>793.05</v>
      </c>
      <c r="N32" s="109">
        <v>21.2</v>
      </c>
      <c r="O32" s="110">
        <v>164.22</v>
      </c>
      <c r="P32" s="109">
        <v>27.2</v>
      </c>
      <c r="Q32" s="110">
        <v>17.510000000000002</v>
      </c>
      <c r="R32" s="109">
        <v>11.1</v>
      </c>
      <c r="S32" s="110">
        <v>36.03</v>
      </c>
      <c r="T32" s="109">
        <v>19.100000000000001</v>
      </c>
      <c r="U32" s="110">
        <v>42730.87</v>
      </c>
      <c r="V32" s="34">
        <v>24.3</v>
      </c>
    </row>
    <row r="33" spans="1:22" ht="39.950000000000003" customHeight="1" x14ac:dyDescent="0.15">
      <c r="A33" s="173"/>
      <c r="B33" s="84" t="s">
        <v>67</v>
      </c>
      <c r="C33" s="33">
        <v>4051.33</v>
      </c>
      <c r="D33" s="109">
        <v>13.5</v>
      </c>
      <c r="E33" s="33">
        <v>5234.33</v>
      </c>
      <c r="F33" s="109">
        <v>12.3</v>
      </c>
      <c r="G33" s="110">
        <v>3251.16</v>
      </c>
      <c r="H33" s="109">
        <v>13.8</v>
      </c>
      <c r="I33" s="110">
        <v>4262.32</v>
      </c>
      <c r="J33" s="109">
        <v>6.7</v>
      </c>
      <c r="K33" s="110">
        <v>625.19000000000005</v>
      </c>
      <c r="L33" s="109">
        <v>5.7</v>
      </c>
      <c r="M33" s="110">
        <v>96.03</v>
      </c>
      <c r="N33" s="109">
        <v>2.6</v>
      </c>
      <c r="O33" s="110">
        <v>6.97</v>
      </c>
      <c r="P33" s="109">
        <v>1.2</v>
      </c>
      <c r="Q33" s="110">
        <v>1.75</v>
      </c>
      <c r="R33" s="109">
        <v>1.1000000000000001</v>
      </c>
      <c r="S33" s="110" t="s">
        <v>24</v>
      </c>
      <c r="T33" s="109" t="s">
        <v>24</v>
      </c>
      <c r="U33" s="110">
        <v>17529.09</v>
      </c>
      <c r="V33" s="34">
        <v>10</v>
      </c>
    </row>
    <row r="34" spans="1:22" ht="39.950000000000003" customHeight="1" x14ac:dyDescent="0.15">
      <c r="A34" s="173"/>
      <c r="B34" s="85" t="s">
        <v>19</v>
      </c>
      <c r="C34" s="35">
        <v>9111.4</v>
      </c>
      <c r="D34" s="111">
        <v>30.3</v>
      </c>
      <c r="E34" s="35">
        <v>11420.06</v>
      </c>
      <c r="F34" s="111">
        <v>26.7</v>
      </c>
      <c r="G34" s="112">
        <v>5636.15</v>
      </c>
      <c r="H34" s="111">
        <v>23.9</v>
      </c>
      <c r="I34" s="112">
        <v>8387.6200000000008</v>
      </c>
      <c r="J34" s="111">
        <v>13.1</v>
      </c>
      <c r="K34" s="112">
        <v>588.96</v>
      </c>
      <c r="L34" s="111">
        <v>5.3</v>
      </c>
      <c r="M34" s="112">
        <v>101.95</v>
      </c>
      <c r="N34" s="111">
        <v>2.7</v>
      </c>
      <c r="O34" s="112">
        <v>2.41</v>
      </c>
      <c r="P34" s="111">
        <v>0.4</v>
      </c>
      <c r="Q34" s="112">
        <v>2.56</v>
      </c>
      <c r="R34" s="111">
        <v>1.6</v>
      </c>
      <c r="S34" s="112" t="s">
        <v>24</v>
      </c>
      <c r="T34" s="111" t="s">
        <v>24</v>
      </c>
      <c r="U34" s="112">
        <v>35251.1</v>
      </c>
      <c r="V34" s="36">
        <v>20</v>
      </c>
    </row>
    <row r="35" spans="1:22" ht="39.950000000000003" customHeight="1" x14ac:dyDescent="0.15">
      <c r="A35" s="174"/>
      <c r="B35" s="86"/>
      <c r="C35" s="37">
        <v>30076.85</v>
      </c>
      <c r="D35" s="113">
        <v>100</v>
      </c>
      <c r="E35" s="37">
        <v>42724.76</v>
      </c>
      <c r="F35" s="113">
        <v>100</v>
      </c>
      <c r="G35" s="114">
        <v>23596.47</v>
      </c>
      <c r="H35" s="113">
        <v>100</v>
      </c>
      <c r="I35" s="114">
        <v>63982.71</v>
      </c>
      <c r="J35" s="113">
        <v>100</v>
      </c>
      <c r="K35" s="114">
        <v>11053.12</v>
      </c>
      <c r="L35" s="113">
        <v>100</v>
      </c>
      <c r="M35" s="114">
        <v>3743.12</v>
      </c>
      <c r="N35" s="113">
        <v>100</v>
      </c>
      <c r="O35" s="114">
        <v>604.69000000000005</v>
      </c>
      <c r="P35" s="113">
        <v>100</v>
      </c>
      <c r="Q35" s="114">
        <v>157.25</v>
      </c>
      <c r="R35" s="113">
        <v>100</v>
      </c>
      <c r="S35" s="114">
        <v>188.75</v>
      </c>
      <c r="T35" s="113">
        <v>100</v>
      </c>
      <c r="U35" s="114">
        <v>176127.73</v>
      </c>
      <c r="V35" s="38">
        <v>100</v>
      </c>
    </row>
    <row r="36" spans="1:22" ht="39.950000000000003" customHeight="1" x14ac:dyDescent="0.15">
      <c r="A36" s="172" t="s">
        <v>20</v>
      </c>
      <c r="B36" s="82" t="s">
        <v>105</v>
      </c>
      <c r="C36" s="39"/>
      <c r="D36" s="115">
        <f>IF(AND(ISNUMBER(D30),ISNUMBER(D42)),D30-D42,"")</f>
        <v>2.8999999999999986</v>
      </c>
      <c r="E36" s="39"/>
      <c r="F36" s="115">
        <f>IF(AND(ISNUMBER(F30),ISNUMBER(F42)),F30-F42,"")</f>
        <v>0.19999999999999929</v>
      </c>
      <c r="G36" s="39"/>
      <c r="H36" s="115">
        <f>IF(AND(ISNUMBER(H30),ISNUMBER(H42)),H30-H42,"")</f>
        <v>-0.89999999999999858</v>
      </c>
      <c r="I36" s="39"/>
      <c r="J36" s="115">
        <f>IF(AND(ISNUMBER(J30),ISNUMBER(J42)),J30-J42,"")</f>
        <v>-2.2000000000000028</v>
      </c>
      <c r="K36" s="39"/>
      <c r="L36" s="115">
        <f>IF(AND(ISNUMBER(L30),ISNUMBER(L42)),L30-L42,"")</f>
        <v>3.3000000000000007</v>
      </c>
      <c r="M36" s="39"/>
      <c r="N36" s="115">
        <f>IF(AND(ISNUMBER(N30),ISNUMBER(N42)),N30-N42,"")</f>
        <v>5</v>
      </c>
      <c r="O36" s="39"/>
      <c r="P36" s="115">
        <f>IF(AND(ISNUMBER(P30),ISNUMBER(P42)),P30-P42,"")</f>
        <v>-5.6999999999999993</v>
      </c>
      <c r="Q36" s="39"/>
      <c r="R36" s="115">
        <f>IF(AND(ISNUMBER(R30),ISNUMBER(R42)),R30-R42,"")</f>
        <v>11.699999999999996</v>
      </c>
      <c r="S36" s="39"/>
      <c r="T36" s="115">
        <f>IF(AND(ISNUMBER(T30),ISNUMBER(T42)),T30-T42,"")</f>
        <v>-3.3000000000000043</v>
      </c>
      <c r="U36" s="39"/>
      <c r="V36" s="116">
        <f>IF(AND(ISNUMBER(V30),ISNUMBER(V42)),V30-V42,"")</f>
        <v>-0.19999999999999929</v>
      </c>
    </row>
    <row r="37" spans="1:22" ht="39.950000000000003" customHeight="1" x14ac:dyDescent="0.15">
      <c r="A37" s="173"/>
      <c r="B37" s="83" t="s">
        <v>106</v>
      </c>
      <c r="C37" s="39"/>
      <c r="D37" s="115">
        <f>IF(AND(ISNUMBER(D31),ISNUMBER(D43)),D31-D43,"")</f>
        <v>1.2000000000000011</v>
      </c>
      <c r="E37" s="39"/>
      <c r="F37" s="115">
        <f>IF(AND(ISNUMBER(F31),ISNUMBER(F43)),F31-F43,"")</f>
        <v>-0.29999999999999893</v>
      </c>
      <c r="G37" s="39"/>
      <c r="H37" s="115">
        <f>IF(AND(ISNUMBER(H31),ISNUMBER(H43)),H31-H43,"")</f>
        <v>1.8000000000000007</v>
      </c>
      <c r="I37" s="39"/>
      <c r="J37" s="115">
        <f>IF(AND(ISNUMBER(J31),ISNUMBER(J43)),J31-J43,"")</f>
        <v>1</v>
      </c>
      <c r="K37" s="39"/>
      <c r="L37" s="115">
        <f>IF(AND(ISNUMBER(L31),ISNUMBER(L43)),L31-L43,"")</f>
        <v>0</v>
      </c>
      <c r="M37" s="39"/>
      <c r="N37" s="115">
        <f>IF(AND(ISNUMBER(N31),ISNUMBER(N43)),N31-N43,"")</f>
        <v>-2</v>
      </c>
      <c r="O37" s="39"/>
      <c r="P37" s="115">
        <f>IF(AND(ISNUMBER(P31),ISNUMBER(P43)),P31-P43,"")</f>
        <v>5.3999999999999986</v>
      </c>
      <c r="Q37" s="39"/>
      <c r="R37" s="115">
        <f>IF(AND(ISNUMBER(R31),ISNUMBER(R43)),R31-R43,"")</f>
        <v>-4.5</v>
      </c>
      <c r="S37" s="39"/>
      <c r="T37" s="115">
        <f>IF(AND(ISNUMBER(T31),ISNUMBER(T43)),T31-T43,"")</f>
        <v>2.9000000000000021</v>
      </c>
      <c r="U37" s="39"/>
      <c r="V37" s="129">
        <f>IF(AND(ISNUMBER(V31),ISNUMBER(V43)),V31-V43,"")</f>
        <v>0.40000000000000213</v>
      </c>
    </row>
    <row r="38" spans="1:22" ht="39.950000000000003" customHeight="1" x14ac:dyDescent="0.15">
      <c r="A38" s="173"/>
      <c r="B38" s="83" t="s">
        <v>66</v>
      </c>
      <c r="C38" s="33"/>
      <c r="D38" s="117">
        <f>IF(AND(ISNUMBER(D32),ISNUMBER(D44)),D32-D44,"")</f>
        <v>1.6999999999999993</v>
      </c>
      <c r="E38" s="33"/>
      <c r="F38" s="117">
        <f>IF(AND(ISNUMBER(F32),ISNUMBER(F44)),F32-F44,"")</f>
        <v>0.59999999999999787</v>
      </c>
      <c r="G38" s="33"/>
      <c r="H38" s="117">
        <f>IF(AND(ISNUMBER(H32),ISNUMBER(H44)),H32-H44,"")</f>
        <v>-0.10000000000000142</v>
      </c>
      <c r="I38" s="33"/>
      <c r="J38" s="117">
        <f>IF(AND(ISNUMBER(J32),ISNUMBER(J44)),J32-J44,"")</f>
        <v>0.5</v>
      </c>
      <c r="K38" s="33"/>
      <c r="L38" s="117">
        <f>IF(AND(ISNUMBER(L32),ISNUMBER(L44)),L32-L44,"")</f>
        <v>-2.6999999999999993</v>
      </c>
      <c r="M38" s="33"/>
      <c r="N38" s="117">
        <f>IF(AND(ISNUMBER(N32),ISNUMBER(N44)),N32-N44,"")</f>
        <v>-1.5</v>
      </c>
      <c r="O38" s="33"/>
      <c r="P38" s="117">
        <f>IF(AND(ISNUMBER(P32),ISNUMBER(P44)),P32-P44,"")</f>
        <v>1.0999999999999979</v>
      </c>
      <c r="Q38" s="33"/>
      <c r="R38" s="117">
        <f>IF(AND(ISNUMBER(R32),ISNUMBER(R44)),R32-R44,"")</f>
        <v>-7.7000000000000011</v>
      </c>
      <c r="S38" s="33"/>
      <c r="T38" s="117">
        <f>IF(AND(ISNUMBER(T32),ISNUMBER(T44)),T32-T44,"")</f>
        <v>0.40000000000000213</v>
      </c>
      <c r="U38" s="33"/>
      <c r="V38" s="118">
        <f>IF(AND(ISNUMBER(V32),ISNUMBER(V44)),V32-V44,"")</f>
        <v>0.5</v>
      </c>
    </row>
    <row r="39" spans="1:22" ht="39.950000000000003" customHeight="1" x14ac:dyDescent="0.15">
      <c r="A39" s="173"/>
      <c r="B39" s="84" t="s">
        <v>67</v>
      </c>
      <c r="C39" s="33"/>
      <c r="D39" s="117">
        <f>IF(AND(ISNUMBER(D33),ISNUMBER(D45)),D33-D45,"")</f>
        <v>-4.5</v>
      </c>
      <c r="E39" s="33"/>
      <c r="F39" s="117">
        <f>IF(AND(ISNUMBER(F33),ISNUMBER(F45)),F33-F45,"")</f>
        <v>1.4000000000000004</v>
      </c>
      <c r="G39" s="33"/>
      <c r="H39" s="117">
        <f>IF(AND(ISNUMBER(H33),ISNUMBER(H45)),H33-H45,"")</f>
        <v>2.1000000000000014</v>
      </c>
      <c r="I39" s="33"/>
      <c r="J39" s="117">
        <f>IF(AND(ISNUMBER(J33),ISNUMBER(J45)),J33-J45,"")</f>
        <v>-0.59999999999999964</v>
      </c>
      <c r="K39" s="33"/>
      <c r="L39" s="117">
        <f>IF(AND(ISNUMBER(L33),ISNUMBER(L45)),L33-L45,"")</f>
        <v>0.90000000000000036</v>
      </c>
      <c r="M39" s="33"/>
      <c r="N39" s="117">
        <f>IF(AND(ISNUMBER(N33),ISNUMBER(N45)),N33-N45,"")</f>
        <v>-0.10000000000000009</v>
      </c>
      <c r="O39" s="33"/>
      <c r="P39" s="117">
        <f>IF(AND(ISNUMBER(P33),ISNUMBER(P45)),P33-P45,"")</f>
        <v>-0.60000000000000009</v>
      </c>
      <c r="Q39" s="33"/>
      <c r="R39" s="117" t="str">
        <f>IF(AND(ISNUMBER(R33),ISNUMBER(R45)),R33-R45,"")</f>
        <v/>
      </c>
      <c r="S39" s="33"/>
      <c r="T39" s="117" t="str">
        <f>IF(AND(ISNUMBER(T33),ISNUMBER(T45)),T33-T45,"")</f>
        <v/>
      </c>
      <c r="U39" s="33"/>
      <c r="V39" s="118">
        <f>IF(AND(ISNUMBER(V33),ISNUMBER(V45)),V33-V45,"")</f>
        <v>-0.30000000000000071</v>
      </c>
    </row>
    <row r="40" spans="1:22" ht="39.950000000000003" customHeight="1" x14ac:dyDescent="0.15">
      <c r="A40" s="173"/>
      <c r="B40" s="85" t="s">
        <v>19</v>
      </c>
      <c r="C40" s="35"/>
      <c r="D40" s="119">
        <f>IF(AND(ISNUMBER(D34),ISNUMBER(D46)),D34-D46,"")</f>
        <v>-1.1999999999999993</v>
      </c>
      <c r="E40" s="35"/>
      <c r="F40" s="119">
        <f>IF(AND(ISNUMBER(F34),ISNUMBER(F46)),F34-F46,"")</f>
        <v>-2</v>
      </c>
      <c r="G40" s="35"/>
      <c r="H40" s="119">
        <f>IF(AND(ISNUMBER(H34),ISNUMBER(H46)),H34-H46,"")</f>
        <v>-2.8000000000000007</v>
      </c>
      <c r="I40" s="35"/>
      <c r="J40" s="119">
        <f>IF(AND(ISNUMBER(J34),ISNUMBER(J46)),J34-J46,"")</f>
        <v>1.2999999999999989</v>
      </c>
      <c r="K40" s="35"/>
      <c r="L40" s="119">
        <f>IF(AND(ISNUMBER(L34),ISNUMBER(L46)),L34-L46,"")</f>
        <v>-1.5</v>
      </c>
      <c r="M40" s="35"/>
      <c r="N40" s="119">
        <f>IF(AND(ISNUMBER(N34),ISNUMBER(N46)),N34-N46,"")</f>
        <v>-1.2999999999999998</v>
      </c>
      <c r="O40" s="35"/>
      <c r="P40" s="119">
        <f>IF(AND(ISNUMBER(P34),ISNUMBER(P46)),P34-P46,"")</f>
        <v>0</v>
      </c>
      <c r="Q40" s="35"/>
      <c r="R40" s="119">
        <f>IF(AND(ISNUMBER(R34),ISNUMBER(R46)),R34-R46,"")</f>
        <v>-0.60000000000000009</v>
      </c>
      <c r="S40" s="35"/>
      <c r="T40" s="119" t="str">
        <f>IF(AND(ISNUMBER(T34),ISNUMBER(T46)),T34-T46,"")</f>
        <v/>
      </c>
      <c r="U40" s="35"/>
      <c r="V40" s="120">
        <f>IF(AND(ISNUMBER(V34),ISNUMBER(V46)),V34-V46,"")</f>
        <v>-0.30000000000000071</v>
      </c>
    </row>
    <row r="41" spans="1:22" ht="39.950000000000003" customHeight="1" x14ac:dyDescent="0.15">
      <c r="A41" s="174"/>
      <c r="B41" s="86"/>
      <c r="C41" s="121" t="s">
        <v>21</v>
      </c>
      <c r="D41" s="122" t="s">
        <v>21</v>
      </c>
      <c r="E41" s="121" t="s">
        <v>21</v>
      </c>
      <c r="F41" s="122" t="s">
        <v>21</v>
      </c>
      <c r="G41" s="121" t="s">
        <v>21</v>
      </c>
      <c r="H41" s="122" t="s">
        <v>21</v>
      </c>
      <c r="I41" s="121" t="s">
        <v>21</v>
      </c>
      <c r="J41" s="122" t="s">
        <v>21</v>
      </c>
      <c r="K41" s="121" t="s">
        <v>21</v>
      </c>
      <c r="L41" s="122" t="s">
        <v>21</v>
      </c>
      <c r="M41" s="121" t="s">
        <v>21</v>
      </c>
      <c r="N41" s="122" t="s">
        <v>36</v>
      </c>
      <c r="O41" s="121" t="s">
        <v>21</v>
      </c>
      <c r="P41" s="122" t="s">
        <v>21</v>
      </c>
      <c r="Q41" s="121" t="s">
        <v>21</v>
      </c>
      <c r="R41" s="122" t="s">
        <v>21</v>
      </c>
      <c r="S41" s="121" t="s">
        <v>21</v>
      </c>
      <c r="T41" s="122" t="s">
        <v>21</v>
      </c>
      <c r="U41" s="121" t="s">
        <v>36</v>
      </c>
      <c r="V41" s="123" t="s">
        <v>21</v>
      </c>
    </row>
    <row r="42" spans="1:22" ht="39.950000000000003" customHeight="1" x14ac:dyDescent="0.15">
      <c r="A42" s="172" t="s">
        <v>37</v>
      </c>
      <c r="B42" s="82" t="s">
        <v>105</v>
      </c>
      <c r="C42" s="39">
        <v>8723.31</v>
      </c>
      <c r="D42" s="107">
        <v>25.6</v>
      </c>
      <c r="E42" s="39">
        <v>10974.6</v>
      </c>
      <c r="F42" s="107">
        <v>26.5</v>
      </c>
      <c r="G42" s="108">
        <v>6274.91</v>
      </c>
      <c r="H42" s="107">
        <v>27.9</v>
      </c>
      <c r="I42" s="108">
        <v>23376.21</v>
      </c>
      <c r="J42" s="107">
        <v>32.6</v>
      </c>
      <c r="K42" s="108">
        <v>3830.3</v>
      </c>
      <c r="L42" s="107">
        <v>30.7</v>
      </c>
      <c r="M42" s="108">
        <v>1395.43</v>
      </c>
      <c r="N42" s="107">
        <v>34.9</v>
      </c>
      <c r="O42" s="108">
        <v>242.24</v>
      </c>
      <c r="P42" s="107">
        <v>34.9</v>
      </c>
      <c r="Q42" s="108">
        <v>57.93</v>
      </c>
      <c r="R42" s="107">
        <v>32.1</v>
      </c>
      <c r="S42" s="108">
        <v>105.06</v>
      </c>
      <c r="T42" s="107">
        <v>50.6</v>
      </c>
      <c r="U42" s="108">
        <v>54980</v>
      </c>
      <c r="V42" s="40">
        <v>29.4</v>
      </c>
    </row>
    <row r="43" spans="1:22" ht="39.950000000000003" customHeight="1" x14ac:dyDescent="0.15">
      <c r="A43" s="173"/>
      <c r="B43" s="83" t="s">
        <v>106</v>
      </c>
      <c r="C43" s="39">
        <v>2403.17</v>
      </c>
      <c r="D43" s="107">
        <v>7.1</v>
      </c>
      <c r="E43" s="39">
        <v>4417.08</v>
      </c>
      <c r="F43" s="107">
        <v>10.7</v>
      </c>
      <c r="G43" s="108">
        <v>2068.56</v>
      </c>
      <c r="H43" s="107">
        <v>9.1999999999999993</v>
      </c>
      <c r="I43" s="108">
        <v>15575.26</v>
      </c>
      <c r="J43" s="107">
        <v>21.7</v>
      </c>
      <c r="K43" s="108">
        <v>3990.49</v>
      </c>
      <c r="L43" s="107">
        <v>31.9</v>
      </c>
      <c r="M43" s="108">
        <v>1423.31</v>
      </c>
      <c r="N43" s="107">
        <v>35.6</v>
      </c>
      <c r="O43" s="108">
        <v>254.58</v>
      </c>
      <c r="P43" s="107">
        <v>36.700000000000003</v>
      </c>
      <c r="Q43" s="108">
        <v>84.83</v>
      </c>
      <c r="R43" s="107">
        <v>46.9</v>
      </c>
      <c r="S43" s="108">
        <v>63.7</v>
      </c>
      <c r="T43" s="107">
        <v>30.7</v>
      </c>
      <c r="U43" s="108">
        <v>30281</v>
      </c>
      <c r="V43" s="40">
        <v>16.2</v>
      </c>
    </row>
    <row r="44" spans="1:22" ht="39.950000000000003" customHeight="1" x14ac:dyDescent="0.15">
      <c r="A44" s="173"/>
      <c r="B44" s="83" t="s">
        <v>66</v>
      </c>
      <c r="C44" s="33">
        <v>6056.4</v>
      </c>
      <c r="D44" s="109">
        <v>17.8</v>
      </c>
      <c r="E44" s="33">
        <v>9637.1200000000008</v>
      </c>
      <c r="F44" s="109">
        <v>23.3</v>
      </c>
      <c r="G44" s="110">
        <v>5508.83</v>
      </c>
      <c r="H44" s="109">
        <v>24.5</v>
      </c>
      <c r="I44" s="110">
        <v>19029.919999999998</v>
      </c>
      <c r="J44" s="109">
        <v>26.6</v>
      </c>
      <c r="K44" s="110">
        <v>3230.5</v>
      </c>
      <c r="L44" s="109">
        <v>25.9</v>
      </c>
      <c r="M44" s="110">
        <v>908.64</v>
      </c>
      <c r="N44" s="109">
        <v>22.7</v>
      </c>
      <c r="O44" s="110">
        <v>180.76</v>
      </c>
      <c r="P44" s="109">
        <v>26.1</v>
      </c>
      <c r="Q44" s="110">
        <v>34.020000000000003</v>
      </c>
      <c r="R44" s="109">
        <v>18.8</v>
      </c>
      <c r="S44" s="110">
        <v>38.880000000000003</v>
      </c>
      <c r="T44" s="109">
        <v>18.7</v>
      </c>
      <c r="U44" s="110">
        <v>44625.07</v>
      </c>
      <c r="V44" s="34">
        <v>23.8</v>
      </c>
    </row>
    <row r="45" spans="1:22" ht="39.950000000000003" customHeight="1" x14ac:dyDescent="0.15">
      <c r="A45" s="173"/>
      <c r="B45" s="84" t="s">
        <v>67</v>
      </c>
      <c r="C45" s="33">
        <v>6140.88</v>
      </c>
      <c r="D45" s="109">
        <v>18</v>
      </c>
      <c r="E45" s="33">
        <v>4514.59</v>
      </c>
      <c r="F45" s="109">
        <v>10.9</v>
      </c>
      <c r="G45" s="110">
        <v>2632.65</v>
      </c>
      <c r="H45" s="109">
        <v>11.7</v>
      </c>
      <c r="I45" s="110">
        <v>5241.49</v>
      </c>
      <c r="J45" s="109">
        <v>7.3</v>
      </c>
      <c r="K45" s="110">
        <v>595.07000000000005</v>
      </c>
      <c r="L45" s="109">
        <v>4.8</v>
      </c>
      <c r="M45" s="110">
        <v>108.7</v>
      </c>
      <c r="N45" s="109">
        <v>2.7</v>
      </c>
      <c r="O45" s="110">
        <v>12.71</v>
      </c>
      <c r="P45" s="109">
        <v>1.8</v>
      </c>
      <c r="Q45" s="110" t="s">
        <v>24</v>
      </c>
      <c r="R45" s="109"/>
      <c r="S45" s="110" t="s">
        <v>24</v>
      </c>
      <c r="T45" s="109"/>
      <c r="U45" s="110">
        <v>19246.09</v>
      </c>
      <c r="V45" s="34">
        <v>10.3</v>
      </c>
    </row>
    <row r="46" spans="1:22" ht="39.950000000000003" customHeight="1" x14ac:dyDescent="0.15">
      <c r="A46" s="173"/>
      <c r="B46" s="85" t="s">
        <v>19</v>
      </c>
      <c r="C46" s="35">
        <v>10750.3</v>
      </c>
      <c r="D46" s="111">
        <v>31.5</v>
      </c>
      <c r="E46" s="35">
        <v>11897.91</v>
      </c>
      <c r="F46" s="111">
        <v>28.7</v>
      </c>
      <c r="G46" s="112">
        <v>5992.43</v>
      </c>
      <c r="H46" s="111">
        <v>26.7</v>
      </c>
      <c r="I46" s="112">
        <v>8434.31</v>
      </c>
      <c r="J46" s="111">
        <v>11.8</v>
      </c>
      <c r="K46" s="112">
        <v>850.37</v>
      </c>
      <c r="L46" s="111">
        <v>6.8</v>
      </c>
      <c r="M46" s="112">
        <v>161.41</v>
      </c>
      <c r="N46" s="111">
        <v>4</v>
      </c>
      <c r="O46" s="112">
        <v>3.05</v>
      </c>
      <c r="P46" s="111">
        <v>0.4</v>
      </c>
      <c r="Q46" s="112">
        <v>3.96</v>
      </c>
      <c r="R46" s="111">
        <v>2.2000000000000002</v>
      </c>
      <c r="S46" s="112" t="s">
        <v>24</v>
      </c>
      <c r="T46" s="111"/>
      <c r="U46" s="112">
        <v>38093.730000000003</v>
      </c>
      <c r="V46" s="36">
        <v>20.3</v>
      </c>
    </row>
    <row r="47" spans="1:22" ht="39.950000000000003" customHeight="1" x14ac:dyDescent="0.15">
      <c r="A47" s="174"/>
      <c r="B47" s="86"/>
      <c r="C47" s="37">
        <v>34074.06</v>
      </c>
      <c r="D47" s="113">
        <v>100</v>
      </c>
      <c r="E47" s="37">
        <v>41441.31</v>
      </c>
      <c r="F47" s="113">
        <v>100</v>
      </c>
      <c r="G47" s="114">
        <v>22477.39</v>
      </c>
      <c r="H47" s="113">
        <v>100</v>
      </c>
      <c r="I47" s="114">
        <v>71657.179999999993</v>
      </c>
      <c r="J47" s="113">
        <v>100</v>
      </c>
      <c r="K47" s="114">
        <v>12496.74</v>
      </c>
      <c r="L47" s="113">
        <v>100</v>
      </c>
      <c r="M47" s="114">
        <v>3997.49</v>
      </c>
      <c r="N47" s="113">
        <v>100</v>
      </c>
      <c r="O47" s="114">
        <v>693.34</v>
      </c>
      <c r="P47" s="113">
        <v>100</v>
      </c>
      <c r="Q47" s="114">
        <v>180.74</v>
      </c>
      <c r="R47" s="113">
        <v>100</v>
      </c>
      <c r="S47" s="114">
        <v>207.65</v>
      </c>
      <c r="T47" s="113">
        <v>100</v>
      </c>
      <c r="U47" s="114">
        <v>187225.9</v>
      </c>
      <c r="V47" s="38">
        <v>100</v>
      </c>
    </row>
    <row r="48" spans="1:22" ht="39.950000000000003" customHeight="1" x14ac:dyDescent="0.15">
      <c r="A48" s="172" t="s">
        <v>20</v>
      </c>
      <c r="B48" s="82" t="s">
        <v>105</v>
      </c>
      <c r="C48" s="39"/>
      <c r="D48" s="115">
        <f>D42-D54</f>
        <v>1.2000000000000028</v>
      </c>
      <c r="E48" s="39"/>
      <c r="F48" s="115">
        <f>F42-F54</f>
        <v>5.8999999999999986</v>
      </c>
      <c r="G48" s="39"/>
      <c r="H48" s="115">
        <f>H42-H54</f>
        <v>2.1999999999999993</v>
      </c>
      <c r="I48" s="39"/>
      <c r="J48" s="115">
        <f>J42-J54</f>
        <v>-0.39999999999999858</v>
      </c>
      <c r="K48" s="39"/>
      <c r="L48" s="115">
        <f>L42-L54</f>
        <v>-3.4000000000000021</v>
      </c>
      <c r="M48" s="39"/>
      <c r="N48" s="115">
        <f>N42-N54</f>
        <v>-2.2000000000000028</v>
      </c>
      <c r="O48" s="39"/>
      <c r="P48" s="115">
        <f>P42-P54</f>
        <v>-4.8000000000000043</v>
      </c>
      <c r="Q48" s="39"/>
      <c r="R48" s="115">
        <f>R42-R54</f>
        <v>8.9000000000000021</v>
      </c>
      <c r="S48" s="39"/>
      <c r="T48" s="115">
        <f>T42-T54</f>
        <v>9.2000000000000028</v>
      </c>
      <c r="U48" s="39"/>
      <c r="V48" s="116">
        <f>V42-V54</f>
        <v>1.5999999999999979</v>
      </c>
    </row>
    <row r="49" spans="1:22" ht="39.950000000000003" customHeight="1" x14ac:dyDescent="0.15">
      <c r="A49" s="173"/>
      <c r="B49" s="83" t="s">
        <v>106</v>
      </c>
      <c r="C49" s="39"/>
      <c r="D49" s="115">
        <f>D43-D55</f>
        <v>0.19999999999999929</v>
      </c>
      <c r="E49" s="39"/>
      <c r="F49" s="115">
        <f>F43-F55</f>
        <v>-1.3000000000000007</v>
      </c>
      <c r="G49" s="39"/>
      <c r="H49" s="115">
        <f>H43-H55</f>
        <v>9.9999999999999645E-2</v>
      </c>
      <c r="I49" s="39"/>
      <c r="J49" s="115">
        <f>J43-J55</f>
        <v>9.9999999999997868E-2</v>
      </c>
      <c r="K49" s="39"/>
      <c r="L49" s="115">
        <f>L43-L55</f>
        <v>3.2999999999999972</v>
      </c>
      <c r="M49" s="39"/>
      <c r="N49" s="115">
        <f>N43-N55</f>
        <v>1.8000000000000043</v>
      </c>
      <c r="O49" s="39"/>
      <c r="P49" s="115">
        <f>P43-P55</f>
        <v>-6.1999999999999957</v>
      </c>
      <c r="Q49" s="39"/>
      <c r="R49" s="115">
        <f>R43-R55</f>
        <v>-8.3999999999999986</v>
      </c>
      <c r="S49" s="39"/>
      <c r="T49" s="115">
        <f>T43-T55</f>
        <v>-9.0999999999999979</v>
      </c>
      <c r="U49" s="39"/>
      <c r="V49" s="129">
        <f>V43-V55</f>
        <v>0.39999999999999858</v>
      </c>
    </row>
    <row r="50" spans="1:22" ht="39.950000000000003" customHeight="1" x14ac:dyDescent="0.15">
      <c r="A50" s="173"/>
      <c r="B50" s="83" t="s">
        <v>66</v>
      </c>
      <c r="C50" s="33"/>
      <c r="D50" s="117">
        <f>D44-D56</f>
        <v>2.4000000000000004</v>
      </c>
      <c r="E50" s="33"/>
      <c r="F50" s="117">
        <f>F44-F56</f>
        <v>1.1000000000000014</v>
      </c>
      <c r="G50" s="33"/>
      <c r="H50" s="117">
        <f>H44-H56</f>
        <v>0</v>
      </c>
      <c r="I50" s="33"/>
      <c r="J50" s="117">
        <f>J44-J56</f>
        <v>-0.19999999999999929</v>
      </c>
      <c r="K50" s="33"/>
      <c r="L50" s="117">
        <f>L44-L56</f>
        <v>-0.10000000000000142</v>
      </c>
      <c r="M50" s="33"/>
      <c r="N50" s="117">
        <f>N44-N56</f>
        <v>0.19999999999999929</v>
      </c>
      <c r="O50" s="33"/>
      <c r="P50" s="117">
        <f>P44-P56</f>
        <v>12.100000000000001</v>
      </c>
      <c r="Q50" s="33"/>
      <c r="R50" s="117">
        <f>R44-R56</f>
        <v>-1.1999999999999993</v>
      </c>
      <c r="S50" s="33"/>
      <c r="T50" s="117">
        <f>T44-T56</f>
        <v>1.5999999999999979</v>
      </c>
      <c r="U50" s="33"/>
      <c r="V50" s="118">
        <f>V44-V56</f>
        <v>0.80000000000000071</v>
      </c>
    </row>
    <row r="51" spans="1:22" ht="39.950000000000003" customHeight="1" x14ac:dyDescent="0.15">
      <c r="A51" s="173"/>
      <c r="B51" s="84" t="s">
        <v>67</v>
      </c>
      <c r="C51" s="33"/>
      <c r="D51" s="117">
        <f>D45-D57</f>
        <v>0.39999999999999858</v>
      </c>
      <c r="E51" s="33"/>
      <c r="F51" s="117">
        <f>F45-F57</f>
        <v>-1.4000000000000004</v>
      </c>
      <c r="G51" s="33"/>
      <c r="H51" s="117">
        <f>H45-H57</f>
        <v>-0.90000000000000036</v>
      </c>
      <c r="I51" s="33"/>
      <c r="J51" s="117">
        <f>J45-J57</f>
        <v>0.20000000000000018</v>
      </c>
      <c r="K51" s="33"/>
      <c r="L51" s="117">
        <f>L45-L57</f>
        <v>0</v>
      </c>
      <c r="M51" s="33"/>
      <c r="N51" s="117">
        <f>N45-N57</f>
        <v>-0.19999999999999973</v>
      </c>
      <c r="O51" s="33"/>
      <c r="P51" s="117">
        <f>P45-P57</f>
        <v>0.5</v>
      </c>
      <c r="Q51" s="33"/>
      <c r="R51" s="117">
        <f>R45-R57</f>
        <v>0</v>
      </c>
      <c r="S51" s="33"/>
      <c r="T51" s="117">
        <f>T45-T57</f>
        <v>-1.7</v>
      </c>
      <c r="U51" s="33"/>
      <c r="V51" s="118">
        <f>V45-V57</f>
        <v>-0.5</v>
      </c>
    </row>
    <row r="52" spans="1:22" ht="39.950000000000003" customHeight="1" x14ac:dyDescent="0.15">
      <c r="A52" s="173"/>
      <c r="B52" s="85" t="s">
        <v>19</v>
      </c>
      <c r="C52" s="35"/>
      <c r="D52" s="119">
        <f>D46-D58</f>
        <v>-4.2000000000000028</v>
      </c>
      <c r="E52" s="35"/>
      <c r="F52" s="119">
        <f>F46-F58</f>
        <v>-4.1999999999999993</v>
      </c>
      <c r="G52" s="35"/>
      <c r="H52" s="119">
        <f>H46-H58</f>
        <v>-1.5</v>
      </c>
      <c r="I52" s="35"/>
      <c r="J52" s="119">
        <f>J46-J58</f>
        <v>0.30000000000000071</v>
      </c>
      <c r="K52" s="35"/>
      <c r="L52" s="119">
        <f>L46-L58</f>
        <v>0.39999999999999947</v>
      </c>
      <c r="M52" s="35"/>
      <c r="N52" s="119">
        <f>N46-N58</f>
        <v>0.20000000000000018</v>
      </c>
      <c r="O52" s="35"/>
      <c r="P52" s="119">
        <f>P46-P58</f>
        <v>-1.7000000000000002</v>
      </c>
      <c r="Q52" s="35"/>
      <c r="R52" s="119">
        <f>R46-R58</f>
        <v>0.70000000000000018</v>
      </c>
      <c r="S52" s="35"/>
      <c r="T52" s="119">
        <f>T46-T58</f>
        <v>0</v>
      </c>
      <c r="U52" s="35"/>
      <c r="V52" s="120">
        <f>V46-V58</f>
        <v>-2.3999999999999986</v>
      </c>
    </row>
    <row r="53" spans="1:22" ht="39.950000000000003" customHeight="1" x14ac:dyDescent="0.15">
      <c r="A53" s="174"/>
      <c r="B53" s="86"/>
      <c r="C53" s="121" t="s">
        <v>36</v>
      </c>
      <c r="D53" s="122" t="s">
        <v>21</v>
      </c>
      <c r="E53" s="121" t="s">
        <v>21</v>
      </c>
      <c r="F53" s="122" t="s">
        <v>21</v>
      </c>
      <c r="G53" s="121" t="s">
        <v>21</v>
      </c>
      <c r="H53" s="122" t="s">
        <v>21</v>
      </c>
      <c r="I53" s="121" t="s">
        <v>21</v>
      </c>
      <c r="J53" s="122" t="s">
        <v>21</v>
      </c>
      <c r="K53" s="121" t="s">
        <v>21</v>
      </c>
      <c r="L53" s="122" t="s">
        <v>21</v>
      </c>
      <c r="M53" s="121" t="s">
        <v>21</v>
      </c>
      <c r="N53" s="122" t="s">
        <v>21</v>
      </c>
      <c r="O53" s="121" t="s">
        <v>21</v>
      </c>
      <c r="P53" s="122" t="s">
        <v>21</v>
      </c>
      <c r="Q53" s="121" t="s">
        <v>21</v>
      </c>
      <c r="R53" s="122" t="s">
        <v>21</v>
      </c>
      <c r="S53" s="121" t="s">
        <v>21</v>
      </c>
      <c r="T53" s="122" t="s">
        <v>21</v>
      </c>
      <c r="U53" s="121" t="s">
        <v>21</v>
      </c>
      <c r="V53" s="123" t="s">
        <v>21</v>
      </c>
    </row>
    <row r="54" spans="1:22" ht="39.950000000000003" customHeight="1" x14ac:dyDescent="0.15">
      <c r="A54" s="172" t="s">
        <v>108</v>
      </c>
      <c r="B54" s="82" t="s">
        <v>105</v>
      </c>
      <c r="C54" s="39">
        <v>10758</v>
      </c>
      <c r="D54" s="107">
        <v>24.4</v>
      </c>
      <c r="E54" s="39">
        <v>10217</v>
      </c>
      <c r="F54" s="107">
        <v>20.6</v>
      </c>
      <c r="G54" s="108">
        <v>7217</v>
      </c>
      <c r="H54" s="107">
        <v>25.7</v>
      </c>
      <c r="I54" s="108">
        <v>26671</v>
      </c>
      <c r="J54" s="107">
        <v>33</v>
      </c>
      <c r="K54" s="108">
        <v>4816</v>
      </c>
      <c r="L54" s="107">
        <v>34.1</v>
      </c>
      <c r="M54" s="108">
        <v>1604</v>
      </c>
      <c r="N54" s="107">
        <v>37.1</v>
      </c>
      <c r="O54" s="108">
        <v>325</v>
      </c>
      <c r="P54" s="107">
        <v>39.700000000000003</v>
      </c>
      <c r="Q54" s="108">
        <v>49</v>
      </c>
      <c r="R54" s="107">
        <v>23.2</v>
      </c>
      <c r="S54" s="108">
        <v>103</v>
      </c>
      <c r="T54" s="107">
        <v>41.4</v>
      </c>
      <c r="U54" s="108">
        <v>61760</v>
      </c>
      <c r="V54" s="40">
        <v>27.8</v>
      </c>
    </row>
    <row r="55" spans="1:22" ht="39.950000000000003" customHeight="1" x14ac:dyDescent="0.15">
      <c r="A55" s="173"/>
      <c r="B55" s="83" t="s">
        <v>106</v>
      </c>
      <c r="C55" s="39">
        <v>3067</v>
      </c>
      <c r="D55" s="107">
        <v>6.9</v>
      </c>
      <c r="E55" s="39">
        <v>5965</v>
      </c>
      <c r="F55" s="107">
        <v>12</v>
      </c>
      <c r="G55" s="108">
        <v>2544</v>
      </c>
      <c r="H55" s="107">
        <v>9.1</v>
      </c>
      <c r="I55" s="108">
        <v>17472</v>
      </c>
      <c r="J55" s="107">
        <v>21.6</v>
      </c>
      <c r="K55" s="108">
        <v>4051</v>
      </c>
      <c r="L55" s="107">
        <v>28.6</v>
      </c>
      <c r="M55" s="108">
        <v>1458</v>
      </c>
      <c r="N55" s="107">
        <v>33.799999999999997</v>
      </c>
      <c r="O55" s="108">
        <v>352</v>
      </c>
      <c r="P55" s="107">
        <v>42.9</v>
      </c>
      <c r="Q55" s="108">
        <v>117</v>
      </c>
      <c r="R55" s="107">
        <v>55.3</v>
      </c>
      <c r="S55" s="108">
        <v>99</v>
      </c>
      <c r="T55" s="107">
        <v>39.799999999999997</v>
      </c>
      <c r="U55" s="108">
        <v>35124</v>
      </c>
      <c r="V55" s="40">
        <v>15.8</v>
      </c>
    </row>
    <row r="56" spans="1:22" ht="39.950000000000003" customHeight="1" x14ac:dyDescent="0.15">
      <c r="A56" s="173"/>
      <c r="B56" s="83" t="s">
        <v>66</v>
      </c>
      <c r="C56" s="33">
        <v>6787</v>
      </c>
      <c r="D56" s="109">
        <v>15.4</v>
      </c>
      <c r="E56" s="33">
        <v>11018</v>
      </c>
      <c r="F56" s="109">
        <v>22.2</v>
      </c>
      <c r="G56" s="110">
        <v>6870</v>
      </c>
      <c r="H56" s="109">
        <v>24.5</v>
      </c>
      <c r="I56" s="110">
        <v>21658</v>
      </c>
      <c r="J56" s="109">
        <v>26.8</v>
      </c>
      <c r="K56" s="110">
        <v>3680</v>
      </c>
      <c r="L56" s="109">
        <v>26</v>
      </c>
      <c r="M56" s="110">
        <v>971</v>
      </c>
      <c r="N56" s="109">
        <v>22.5</v>
      </c>
      <c r="O56" s="110">
        <v>115</v>
      </c>
      <c r="P56" s="109">
        <v>14</v>
      </c>
      <c r="Q56" s="110">
        <v>42</v>
      </c>
      <c r="R56" s="109">
        <v>20</v>
      </c>
      <c r="S56" s="110">
        <v>42</v>
      </c>
      <c r="T56" s="109">
        <v>17.100000000000001</v>
      </c>
      <c r="U56" s="110">
        <v>51184</v>
      </c>
      <c r="V56" s="34">
        <v>23</v>
      </c>
    </row>
    <row r="57" spans="1:22" ht="39.950000000000003" customHeight="1" x14ac:dyDescent="0.15">
      <c r="A57" s="173"/>
      <c r="B57" s="84" t="s">
        <v>67</v>
      </c>
      <c r="C57" s="33">
        <v>7764</v>
      </c>
      <c r="D57" s="109">
        <v>17.600000000000001</v>
      </c>
      <c r="E57" s="33">
        <v>6100</v>
      </c>
      <c r="F57" s="109">
        <v>12.3</v>
      </c>
      <c r="G57" s="110">
        <v>3548</v>
      </c>
      <c r="H57" s="109">
        <v>12.6</v>
      </c>
      <c r="I57" s="110">
        <v>5773</v>
      </c>
      <c r="J57" s="109">
        <v>7.1</v>
      </c>
      <c r="K57" s="110">
        <v>684</v>
      </c>
      <c r="L57" s="109">
        <v>4.8</v>
      </c>
      <c r="M57" s="110">
        <v>123</v>
      </c>
      <c r="N57" s="109">
        <v>2.9</v>
      </c>
      <c r="O57" s="110">
        <v>10</v>
      </c>
      <c r="P57" s="109">
        <v>1.3</v>
      </c>
      <c r="Q57" s="110" t="s">
        <v>24</v>
      </c>
      <c r="R57" s="109"/>
      <c r="S57" s="110">
        <v>4</v>
      </c>
      <c r="T57" s="109">
        <v>1.7</v>
      </c>
      <c r="U57" s="110">
        <v>24007</v>
      </c>
      <c r="V57" s="34">
        <v>10.8</v>
      </c>
    </row>
    <row r="58" spans="1:22" ht="39.950000000000003" customHeight="1" x14ac:dyDescent="0.15">
      <c r="A58" s="173"/>
      <c r="B58" s="85" t="s">
        <v>19</v>
      </c>
      <c r="C58" s="35">
        <v>15759</v>
      </c>
      <c r="D58" s="111">
        <v>35.700000000000003</v>
      </c>
      <c r="E58" s="35">
        <v>16325</v>
      </c>
      <c r="F58" s="111">
        <v>32.9</v>
      </c>
      <c r="G58" s="112">
        <v>7907</v>
      </c>
      <c r="H58" s="111">
        <v>28.2</v>
      </c>
      <c r="I58" s="112">
        <v>9312</v>
      </c>
      <c r="J58" s="111">
        <v>11.5</v>
      </c>
      <c r="K58" s="112">
        <v>909</v>
      </c>
      <c r="L58" s="111">
        <v>6.4</v>
      </c>
      <c r="M58" s="112">
        <v>162</v>
      </c>
      <c r="N58" s="111">
        <v>3.8</v>
      </c>
      <c r="O58" s="112">
        <v>17</v>
      </c>
      <c r="P58" s="111">
        <v>2.1</v>
      </c>
      <c r="Q58" s="112">
        <v>3</v>
      </c>
      <c r="R58" s="111">
        <v>1.5</v>
      </c>
      <c r="S58" s="112" t="s">
        <v>24</v>
      </c>
      <c r="T58" s="111"/>
      <c r="U58" s="112">
        <v>50395</v>
      </c>
      <c r="V58" s="36">
        <v>22.7</v>
      </c>
    </row>
    <row r="59" spans="1:22" ht="39.950000000000003" customHeight="1" x14ac:dyDescent="0.15">
      <c r="A59" s="174"/>
      <c r="B59" s="86"/>
      <c r="C59" s="37">
        <v>44135</v>
      </c>
      <c r="D59" s="113">
        <v>100</v>
      </c>
      <c r="E59" s="37">
        <v>49625</v>
      </c>
      <c r="F59" s="113">
        <v>100</v>
      </c>
      <c r="G59" s="114">
        <v>28086</v>
      </c>
      <c r="H59" s="113">
        <v>100</v>
      </c>
      <c r="I59" s="114">
        <v>80886</v>
      </c>
      <c r="J59" s="113">
        <v>100</v>
      </c>
      <c r="K59" s="114">
        <v>14140</v>
      </c>
      <c r="L59" s="113">
        <v>100</v>
      </c>
      <c r="M59" s="114">
        <v>4319</v>
      </c>
      <c r="N59" s="113">
        <v>100</v>
      </c>
      <c r="O59" s="114">
        <v>819</v>
      </c>
      <c r="P59" s="113">
        <v>100</v>
      </c>
      <c r="Q59" s="114">
        <v>212</v>
      </c>
      <c r="R59" s="113">
        <v>100</v>
      </c>
      <c r="S59" s="114">
        <v>248</v>
      </c>
      <c r="T59" s="113">
        <v>100</v>
      </c>
      <c r="U59" s="114">
        <v>222470</v>
      </c>
      <c r="V59" s="38">
        <v>100</v>
      </c>
    </row>
    <row r="60" spans="1:22" ht="39.950000000000003" customHeight="1" x14ac:dyDescent="0.15">
      <c r="A60" s="172" t="s">
        <v>20</v>
      </c>
      <c r="B60" s="82" t="s">
        <v>105</v>
      </c>
      <c r="C60" s="39"/>
      <c r="D60" s="115">
        <f>D54-D66</f>
        <v>7.7636937505636219</v>
      </c>
      <c r="E60" s="39"/>
      <c r="F60" s="115">
        <f>F54-F66</f>
        <v>-4.0529783472492049</v>
      </c>
      <c r="G60" s="39"/>
      <c r="H60" s="115">
        <f>H54-H66</f>
        <v>0.14883351902494724</v>
      </c>
      <c r="I60" s="39"/>
      <c r="J60" s="115">
        <f>J54-J66</f>
        <v>-2.8068355339980187</v>
      </c>
      <c r="K60" s="39"/>
      <c r="L60" s="115">
        <f>L54-L66</f>
        <v>-6.0610811548699743</v>
      </c>
      <c r="M60" s="39"/>
      <c r="N60" s="115">
        <f>N54-N66</f>
        <v>-3.2872129671319215</v>
      </c>
      <c r="O60" s="39"/>
      <c r="P60" s="115">
        <f>P54-P66</f>
        <v>-9.2690721649484473</v>
      </c>
      <c r="Q60" s="39"/>
      <c r="R60" s="115">
        <f>R54-R66</f>
        <v>-17.540740740740741</v>
      </c>
      <c r="S60" s="39"/>
      <c r="T60" s="115">
        <f>T54-T66</f>
        <v>-7.5361702127659598</v>
      </c>
      <c r="U60" s="39"/>
      <c r="V60" s="116">
        <f>V54-V66</f>
        <v>-0.45334169916367983</v>
      </c>
    </row>
    <row r="61" spans="1:22" ht="39.950000000000003" customHeight="1" x14ac:dyDescent="0.15">
      <c r="A61" s="173"/>
      <c r="B61" s="83" t="s">
        <v>106</v>
      </c>
      <c r="C61" s="39"/>
      <c r="D61" s="115">
        <f>D55-D67</f>
        <v>1.655162773920102</v>
      </c>
      <c r="E61" s="39"/>
      <c r="F61" s="115">
        <f>F55-F67</f>
        <v>4.4609217735300817</v>
      </c>
      <c r="G61" s="39"/>
      <c r="H61" s="115">
        <f>H55-H67</f>
        <v>-1.8355481278908812</v>
      </c>
      <c r="I61" s="39"/>
      <c r="J61" s="115">
        <f>J55-J67</f>
        <v>2.0578729902092867</v>
      </c>
      <c r="K61" s="39"/>
      <c r="L61" s="115">
        <f>L55-L67</f>
        <v>-4.4557641116647275</v>
      </c>
      <c r="M61" s="39"/>
      <c r="N61" s="115">
        <f>N55-N67</f>
        <v>-1.4769022962629492</v>
      </c>
      <c r="O61" s="39"/>
      <c r="P61" s="115">
        <f>P55-P67</f>
        <v>11.765979381443298</v>
      </c>
      <c r="Q61" s="39"/>
      <c r="R61" s="115">
        <f>R55-R67</f>
        <v>11.318518518518516</v>
      </c>
      <c r="S61" s="39"/>
      <c r="T61" s="115">
        <f>T55-T67</f>
        <v>6.1120567375886523</v>
      </c>
      <c r="U61" s="39"/>
      <c r="V61" s="129">
        <f>V55-V67</f>
        <v>1.9959828129839821</v>
      </c>
    </row>
    <row r="62" spans="1:22" ht="39.950000000000003" customHeight="1" x14ac:dyDescent="0.15">
      <c r="A62" s="173"/>
      <c r="B62" s="83" t="s">
        <v>66</v>
      </c>
      <c r="C62" s="33"/>
      <c r="D62" s="117">
        <f>D56-D68</f>
        <v>-4.2537108846604728</v>
      </c>
      <c r="E62" s="33"/>
      <c r="F62" s="117">
        <f>F56-F68</f>
        <v>0.35295209088203805</v>
      </c>
      <c r="G62" s="33"/>
      <c r="H62" s="117">
        <f>H56-H68</f>
        <v>2.4330834937033679</v>
      </c>
      <c r="I62" s="33"/>
      <c r="J62" s="117">
        <f>J56-J68</f>
        <v>3.2607473277643031</v>
      </c>
      <c r="K62" s="33"/>
      <c r="L62" s="117">
        <f>L56-L68</f>
        <v>7.2777284826974267</v>
      </c>
      <c r="M62" s="33"/>
      <c r="N62" s="117">
        <f>N56-N68</f>
        <v>4.8277802791535329</v>
      </c>
      <c r="O62" s="33"/>
      <c r="P62" s="117">
        <f>P56-P68</f>
        <v>-2.1855670103092777</v>
      </c>
      <c r="Q62" s="33"/>
      <c r="R62" s="117">
        <f>R56-R68</f>
        <v>6.1111111111111107</v>
      </c>
      <c r="S62" s="33"/>
      <c r="T62" s="117">
        <f>T56-T68</f>
        <v>0.43333333333333712</v>
      </c>
      <c r="U62" s="33"/>
      <c r="V62" s="118">
        <f>V56-V68</f>
        <v>1.3017893875735638</v>
      </c>
    </row>
    <row r="63" spans="1:22" ht="39.950000000000003" customHeight="1" x14ac:dyDescent="0.15">
      <c r="A63" s="173"/>
      <c r="B63" s="84" t="s">
        <v>67</v>
      </c>
      <c r="C63" s="33"/>
      <c r="D63" s="117">
        <f>D57-D69</f>
        <v>0.48754621697177569</v>
      </c>
      <c r="E63" s="33"/>
      <c r="F63" s="117">
        <f>F57-F69</f>
        <v>0.21331897985261428</v>
      </c>
      <c r="G63" s="33"/>
      <c r="H63" s="117">
        <f>H57-H69</f>
        <v>1.2052871467639008</v>
      </c>
      <c r="I63" s="33"/>
      <c r="J63" s="117">
        <f>J57-J69</f>
        <v>-0.16893020749124243</v>
      </c>
      <c r="K63" s="33"/>
      <c r="L63" s="117">
        <f>L57-L69</f>
        <v>1.4623438673128115</v>
      </c>
      <c r="M63" s="33"/>
      <c r="N63" s="117">
        <f>N57-N69</f>
        <v>8.5952273750562913E-2</v>
      </c>
      <c r="O63" s="33"/>
      <c r="P63" s="117">
        <f>P57-P69</f>
        <v>0.68144329896907219</v>
      </c>
      <c r="Q63" s="33"/>
      <c r="R63" s="117">
        <f>R57-R69</f>
        <v>0</v>
      </c>
      <c r="S63" s="33"/>
      <c r="T63" s="117">
        <f>T57-T69</f>
        <v>1.7</v>
      </c>
      <c r="U63" s="33"/>
      <c r="V63" s="118">
        <f>V57-V69</f>
        <v>0.13316919362396717</v>
      </c>
    </row>
    <row r="64" spans="1:22" ht="39.950000000000003" customHeight="1" x14ac:dyDescent="0.15">
      <c r="A64" s="173"/>
      <c r="B64" s="85" t="s">
        <v>19</v>
      </c>
      <c r="C64" s="35"/>
      <c r="D64" s="119">
        <f>D58-D70</f>
        <v>-5.6526918567950162</v>
      </c>
      <c r="E64" s="35"/>
      <c r="F64" s="119">
        <f>F58-F70</f>
        <v>-0.9724640725375906</v>
      </c>
      <c r="G64" s="35"/>
      <c r="H64" s="119">
        <f>H58-H70</f>
        <v>-1.85503224281711</v>
      </c>
      <c r="I64" s="35"/>
      <c r="J64" s="119">
        <f>J58-J70</f>
        <v>-2.343977364591753</v>
      </c>
      <c r="K64" s="35"/>
      <c r="L64" s="119">
        <f>L58-L70</f>
        <v>1.6699474438604875</v>
      </c>
      <c r="M64" s="35"/>
      <c r="N64" s="119">
        <f>N58-N70</f>
        <v>-4.9617289509230389E-2</v>
      </c>
      <c r="O64" s="35"/>
      <c r="P64" s="119">
        <f>P58-P70</f>
        <v>-0.88969072164948448</v>
      </c>
      <c r="Q64" s="35"/>
      <c r="R64" s="119">
        <f>R58-R70</f>
        <v>-0.35185185185185164</v>
      </c>
      <c r="S64" s="35"/>
      <c r="T64" s="119">
        <f>T58-T70</f>
        <v>-0.70921985815602839</v>
      </c>
      <c r="U64" s="35"/>
      <c r="V64" s="120">
        <f>V58-V70</f>
        <v>-2.8775996950178353</v>
      </c>
    </row>
    <row r="65" spans="1:22" ht="39.950000000000003" customHeight="1" x14ac:dyDescent="0.15">
      <c r="A65" s="174"/>
      <c r="B65" s="86"/>
      <c r="C65" s="121" t="s">
        <v>21</v>
      </c>
      <c r="D65" s="122" t="s">
        <v>21</v>
      </c>
      <c r="E65" s="121" t="s">
        <v>21</v>
      </c>
      <c r="F65" s="122" t="s">
        <v>21</v>
      </c>
      <c r="G65" s="121" t="s">
        <v>21</v>
      </c>
      <c r="H65" s="122" t="s">
        <v>36</v>
      </c>
      <c r="I65" s="121" t="s">
        <v>21</v>
      </c>
      <c r="J65" s="122" t="s">
        <v>21</v>
      </c>
      <c r="K65" s="121" t="s">
        <v>21</v>
      </c>
      <c r="L65" s="122" t="s">
        <v>21</v>
      </c>
      <c r="M65" s="121" t="s">
        <v>21</v>
      </c>
      <c r="N65" s="122" t="s">
        <v>21</v>
      </c>
      <c r="O65" s="121" t="s">
        <v>36</v>
      </c>
      <c r="P65" s="122" t="s">
        <v>36</v>
      </c>
      <c r="Q65" s="121" t="s">
        <v>21</v>
      </c>
      <c r="R65" s="122" t="s">
        <v>21</v>
      </c>
      <c r="S65" s="121" t="s">
        <v>21</v>
      </c>
      <c r="T65" s="122" t="s">
        <v>36</v>
      </c>
      <c r="U65" s="121" t="s">
        <v>21</v>
      </c>
      <c r="V65" s="123" t="s">
        <v>21</v>
      </c>
    </row>
    <row r="66" spans="1:22" ht="39.950000000000003" customHeight="1" x14ac:dyDescent="0.15">
      <c r="A66" s="172" t="s">
        <v>25</v>
      </c>
      <c r="B66" s="82" t="s">
        <v>105</v>
      </c>
      <c r="C66" s="39">
        <v>9224.076171875</v>
      </c>
      <c r="D66" s="107">
        <f>IF(ROUND(C71,0)=0,"",ROUND(C66,0)/ROUND(C71,0)*100)</f>
        <v>16.636306249436377</v>
      </c>
      <c r="E66" s="39">
        <v>14084.453125</v>
      </c>
      <c r="F66" s="107">
        <f>IF(ROUND(E71,0)=0,"",ROUND(E66,0)/ROUND(E71,0)*100)</f>
        <v>24.652978347249206</v>
      </c>
      <c r="G66" s="108">
        <v>7568.3203125</v>
      </c>
      <c r="H66" s="107">
        <f>IF(ROUND(G71,0)=0,"",ROUND(G66,0)/ROUND(G71,0)*100)</f>
        <v>25.551166480975052</v>
      </c>
      <c r="I66" s="108">
        <v>31891.3671875</v>
      </c>
      <c r="J66" s="107">
        <f>IF(ROUND(I71,0)=0,"",ROUND(I66,0)/ROUND(I71,0)*100)</f>
        <v>35.806835533998019</v>
      </c>
      <c r="K66" s="108">
        <v>5884.17919921875</v>
      </c>
      <c r="L66" s="107">
        <f>IF(ROUND(K71,0)=0,"",ROUND(K66,0)/ROUND(K71,0)*100)</f>
        <v>40.161081154869976</v>
      </c>
      <c r="M66" s="108">
        <v>1793.5726318359375</v>
      </c>
      <c r="N66" s="107">
        <f>IF(ROUND(M71,0)=0,"",ROUND(M66,0)/ROUND(M71,0)*100)</f>
        <v>40.387212967131923</v>
      </c>
      <c r="O66" s="108">
        <v>475.48434448242188</v>
      </c>
      <c r="P66" s="107">
        <f>IF(ROUND(O71,0)=0,"",ROUND(O66,0)/ROUND(O71,0)*100)</f>
        <v>48.96907216494845</v>
      </c>
      <c r="Q66" s="108">
        <v>87.55718994140625</v>
      </c>
      <c r="R66" s="107">
        <f>IF(ROUND(Q71,0)=0,"",ROUND(Q66,0)/ROUND(Q71,0)*100)</f>
        <v>40.74074074074074</v>
      </c>
      <c r="S66" s="108">
        <v>137.54539489746094</v>
      </c>
      <c r="T66" s="107">
        <f>IF(ROUND(S71,0)=0,"",ROUND(S66,0)/ROUND(S71,0)*100)</f>
        <v>48.936170212765958</v>
      </c>
      <c r="U66" s="108">
        <v>71146.5546875</v>
      </c>
      <c r="V66" s="40">
        <f>IF(ROUND(U71,0)=0,"",ROUND(U66,0)/ROUND(U71,0)*100)</f>
        <v>28.253341699163681</v>
      </c>
    </row>
    <row r="67" spans="1:22" ht="39.950000000000003" customHeight="1" x14ac:dyDescent="0.15">
      <c r="A67" s="173"/>
      <c r="B67" s="83" t="s">
        <v>106</v>
      </c>
      <c r="C67" s="39">
        <v>2908.469970703125</v>
      </c>
      <c r="D67" s="107">
        <f>IF(ROUND(C71,0)=0,"",ROUND(C67,0)/ROUND(C71,0)*100)</f>
        <v>5.2448372260798983</v>
      </c>
      <c r="E67" s="39">
        <v>4307.388671875</v>
      </c>
      <c r="F67" s="107">
        <f>IF(ROUND(E71,0)=0,"",ROUND(E67,0)/ROUND(E71,0)*100)</f>
        <v>7.5390782264699183</v>
      </c>
      <c r="G67" s="108">
        <v>3238.8017578125</v>
      </c>
      <c r="H67" s="107">
        <f>IF(ROUND(G71,0)=0,"",ROUND(G67,0)/ROUND(G71,0)*100)</f>
        <v>10.935548127890881</v>
      </c>
      <c r="I67" s="108">
        <v>17404.634765625</v>
      </c>
      <c r="J67" s="107">
        <f>IF(ROUND(I71,0)=0,"",ROUND(I67,0)/ROUND(I71,0)*100)</f>
        <v>19.542127009790715</v>
      </c>
      <c r="K67" s="108">
        <v>4842.68359375</v>
      </c>
      <c r="L67" s="107">
        <f>IF(ROUND(K71,0)=0,"",ROUND(K67,0)/ROUND(K71,0)*100)</f>
        <v>33.055764111664729</v>
      </c>
      <c r="M67" s="108">
        <v>1567.425537109375</v>
      </c>
      <c r="N67" s="107">
        <f>IF(ROUND(M71,0)=0,"",ROUND(M67,0)/ROUND(M71,0)*100)</f>
        <v>35.276902296262946</v>
      </c>
      <c r="O67" s="108">
        <v>301.94073486328125</v>
      </c>
      <c r="P67" s="107">
        <f>IF(ROUND(O71,0)=0,"",ROUND(O67,0)/ROUND(O71,0)*100)</f>
        <v>31.134020618556701</v>
      </c>
      <c r="Q67" s="108">
        <v>94.659355163574219</v>
      </c>
      <c r="R67" s="107">
        <f>IF(ROUND(Q71,0)=0,"",ROUND(Q67,0)/ROUND(Q71,0)*100)</f>
        <v>43.981481481481481</v>
      </c>
      <c r="S67" s="108">
        <v>94.914077758789063</v>
      </c>
      <c r="T67" s="107">
        <f>IF(ROUND(S71,0)=0,"",ROUND(S67,0)/ROUND(S71,0)*100)</f>
        <v>33.687943262411345</v>
      </c>
      <c r="U67" s="108">
        <v>34760.91796875</v>
      </c>
      <c r="V67" s="40">
        <f>IF(ROUND(U71,0)=0,"",ROUND(U67,0)/ROUND(U71,0)*100)</f>
        <v>13.804017187016019</v>
      </c>
    </row>
    <row r="68" spans="1:22" ht="39.950000000000003" customHeight="1" x14ac:dyDescent="0.15">
      <c r="A68" s="173"/>
      <c r="B68" s="83" t="s">
        <v>66</v>
      </c>
      <c r="C68" s="33">
        <v>10896.611328125</v>
      </c>
      <c r="D68" s="109">
        <f>IF(ROUND(C71,0)=0,"",ROUND(C68,0)/ROUND(C71,0)*100)</f>
        <v>19.653710884660473</v>
      </c>
      <c r="E68" s="33">
        <v>12481.2236328125</v>
      </c>
      <c r="F68" s="109">
        <f>IF(ROUND(E71,0)=0,"",ROUND(E68,0)/ROUND(E71,0)*100)</f>
        <v>21.847047909117961</v>
      </c>
      <c r="G68" s="110">
        <v>6535.69775390625</v>
      </c>
      <c r="H68" s="109">
        <f>IF(ROUND(G71,0)=0,"",ROUND(G68,0)/ROUND(G71,0)*100)</f>
        <v>22.066916506296632</v>
      </c>
      <c r="I68" s="110">
        <v>20964.505859375</v>
      </c>
      <c r="J68" s="109">
        <f>IF(ROUND(I71,0)=0,"",ROUND(I68,0)/ROUND(I71,0)*100)</f>
        <v>23.539252672235698</v>
      </c>
      <c r="K68" s="110">
        <v>2742.872802734375</v>
      </c>
      <c r="L68" s="109">
        <f>IF(ROUND(K71,0)=0,"",ROUND(K68,0)/ROUND(K71,0)*100)</f>
        <v>18.722271517302573</v>
      </c>
      <c r="M68" s="110">
        <v>785.04132080078125</v>
      </c>
      <c r="N68" s="109">
        <f>IF(ROUND(M71,0)=0,"",ROUND(M68,0)/ROUND(M71,0)*100)</f>
        <v>17.672219720846467</v>
      </c>
      <c r="O68" s="110">
        <v>157.45045471191406</v>
      </c>
      <c r="P68" s="109">
        <f>IF(ROUND(O71,0)=0,"",ROUND(O68,0)/ROUND(O71,0)*100)</f>
        <v>16.185567010309278</v>
      </c>
      <c r="Q68" s="110">
        <v>29.552051544189453</v>
      </c>
      <c r="R68" s="109">
        <f>IF(ROUND(Q71,0)=0,"",ROUND(Q68,0)/ROUND(Q71,0)*100)</f>
        <v>13.888888888888889</v>
      </c>
      <c r="S68" s="110">
        <v>47.419319152832031</v>
      </c>
      <c r="T68" s="109">
        <f>IF(ROUND(S71,0)=0,"",ROUND(S68,0)/ROUND(S71,0)*100)</f>
        <v>16.666666666666664</v>
      </c>
      <c r="U68" s="110">
        <v>54640.37109375</v>
      </c>
      <c r="V68" s="34">
        <f>IF(ROUND(U71,0)=0,"",ROUND(U68,0)/ROUND(U71,0)*100)</f>
        <v>21.698210612426436</v>
      </c>
    </row>
    <row r="69" spans="1:22" ht="39.950000000000003" customHeight="1" x14ac:dyDescent="0.15">
      <c r="A69" s="173"/>
      <c r="B69" s="84" t="s">
        <v>67</v>
      </c>
      <c r="C69" s="33">
        <v>9487.5634765625</v>
      </c>
      <c r="D69" s="109">
        <f>IF(ROUND(C71,0)=0,"",ROUND(C69,0)/ROUND(C71,0)*100)</f>
        <v>17.112453783028226</v>
      </c>
      <c r="E69" s="33">
        <v>6904.77978515625</v>
      </c>
      <c r="F69" s="109">
        <f>IF(ROUND(E71,0)=0,"",ROUND(E69,0)/ROUND(E71,0)*100)</f>
        <v>12.086681020147386</v>
      </c>
      <c r="G69" s="110">
        <v>3374.671630859375</v>
      </c>
      <c r="H69" s="109">
        <f>IF(ROUND(G71,0)=0,"",ROUND(G69,0)/ROUND(G71,0)*100)</f>
        <v>11.394712853236099</v>
      </c>
      <c r="I69" s="110">
        <v>6473.8974609375</v>
      </c>
      <c r="J69" s="109">
        <f>IF(ROUND(I71,0)=0,"",ROUND(I69,0)/ROUND(I71,0)*100)</f>
        <v>7.2689302074912421</v>
      </c>
      <c r="K69" s="110">
        <v>488.7919921875</v>
      </c>
      <c r="L69" s="109">
        <f>IF(ROUND(K71,0)=0,"",ROUND(K69,0)/ROUND(K71,0)*100)</f>
        <v>3.3376561326871883</v>
      </c>
      <c r="M69" s="110">
        <v>124.72509002685547</v>
      </c>
      <c r="N69" s="109">
        <f>IF(ROUND(M71,0)=0,"",ROUND(M69,0)/ROUND(M71,0)*100)</f>
        <v>2.814047726249437</v>
      </c>
      <c r="O69" s="110">
        <v>6.2666664123535156</v>
      </c>
      <c r="P69" s="109">
        <f>IF(ROUND(O71,0)=0,"",ROUND(O69,0)/ROUND(O71,0)*100)</f>
        <v>0.61855670103092786</v>
      </c>
      <c r="Q69" s="110"/>
      <c r="R69" s="109"/>
      <c r="S69" s="110"/>
      <c r="T69" s="109"/>
      <c r="U69" s="110">
        <v>26860.6953125</v>
      </c>
      <c r="V69" s="34">
        <f>IF(ROUND(U71,0)=0,"",ROUND(U69,0)/ROUND(U71,0)*100)</f>
        <v>10.666830806376034</v>
      </c>
    </row>
    <row r="70" spans="1:22" ht="39.950000000000003" customHeight="1" x14ac:dyDescent="0.15">
      <c r="A70" s="173"/>
      <c r="B70" s="85" t="s">
        <v>19</v>
      </c>
      <c r="C70" s="35">
        <v>22927.884765625</v>
      </c>
      <c r="D70" s="111">
        <f>IF(ROUND(C71,0)=0,"",ROUND(C70,0)/ROUND(C71,0)*100)</f>
        <v>41.352691856795019</v>
      </c>
      <c r="E70" s="35">
        <v>19351.033203125</v>
      </c>
      <c r="F70" s="111">
        <f>IF(ROUND(E71,0)=0,"",ROUND(E70,0)/ROUND(E71,0)*100)</f>
        <v>33.872464072537589</v>
      </c>
      <c r="G70" s="112">
        <v>8901.76171875</v>
      </c>
      <c r="H70" s="111">
        <f>IF(ROUND(G71,0)=0,"",ROUND(G70,0)/ROUND(G71,0)*100)</f>
        <v>30.055032242817109</v>
      </c>
      <c r="I70" s="112">
        <v>12329.806640625</v>
      </c>
      <c r="J70" s="111">
        <f>IF(ROUND(I71,0)=0,"",ROUND(I70,0)/ROUND(I71,0)*100)</f>
        <v>13.843977364591753</v>
      </c>
      <c r="K70" s="112">
        <v>692.860595703125</v>
      </c>
      <c r="L70" s="111">
        <f>IF(ROUND(K71,0)=0,"",ROUND(K70,0)/ROUND(K71,0)*100)</f>
        <v>4.7300525561395128</v>
      </c>
      <c r="M70" s="112">
        <v>171.23538208007813</v>
      </c>
      <c r="N70" s="111">
        <f>IF(ROUND(M71,0)=0,"",ROUND(M70,0)/ROUND(M71,0)*100)</f>
        <v>3.8496172895092302</v>
      </c>
      <c r="O70" s="112">
        <v>28.857789993286133</v>
      </c>
      <c r="P70" s="111">
        <f>IF(ROUND(O71,0)=0,"",ROUND(O70,0)/ROUND(O71,0)*100)</f>
        <v>2.9896907216494846</v>
      </c>
      <c r="Q70" s="112">
        <v>4.2314009666442871</v>
      </c>
      <c r="R70" s="111">
        <f>IF(ROUND(Q71,0)=0,"",ROUND(Q70,0)/ROUND(Q71,0)*100)</f>
        <v>1.8518518518518516</v>
      </c>
      <c r="S70" s="112">
        <v>1.6666666269302368</v>
      </c>
      <c r="T70" s="111">
        <f>IF(ROUND(S71,0)=0,"",ROUND(S70,0)/ROUND(S71,0)*100)</f>
        <v>0.70921985815602839</v>
      </c>
      <c r="U70" s="112">
        <v>64409.33984375</v>
      </c>
      <c r="V70" s="36">
        <f>IF(ROUND(U71,0)=0,"",ROUND(U70,0)/ROUND(U71,0)*100)</f>
        <v>25.577599695017835</v>
      </c>
    </row>
    <row r="71" spans="1:22" ht="39.950000000000003" customHeight="1" x14ac:dyDescent="0.15">
      <c r="A71" s="174"/>
      <c r="B71" s="86"/>
      <c r="C71" s="37">
        <v>55444.60546875</v>
      </c>
      <c r="D71" s="113">
        <f>IF(ROUND(C71,0)=0,"",ROUND(C71,0)/ROUND(C71,0)*100)</f>
        <v>100</v>
      </c>
      <c r="E71" s="37">
        <v>57128.87890625</v>
      </c>
      <c r="F71" s="113">
        <f>IF(ROUND(E71,0)=0,"",ROUND(E71,0)/ROUND(E71,0)*100)</f>
        <v>100</v>
      </c>
      <c r="G71" s="114">
        <v>29619.25390625</v>
      </c>
      <c r="H71" s="113">
        <f>IF(ROUND(G71,0)=0,"",ROUND(G71,0)/ROUND(G71,0)*100)</f>
        <v>100</v>
      </c>
      <c r="I71" s="114">
        <v>89064.2109375</v>
      </c>
      <c r="J71" s="113">
        <f>IF(ROUND(I71,0)=0,"",ROUND(I71,0)/ROUND(I71,0)*100)</f>
        <v>100</v>
      </c>
      <c r="K71" s="114">
        <v>14651.388671875</v>
      </c>
      <c r="L71" s="113">
        <f>IF(ROUND(K71,0)=0,"",ROUND(K71,0)/ROUND(K71,0)*100)</f>
        <v>100</v>
      </c>
      <c r="M71" s="114">
        <v>4442</v>
      </c>
      <c r="N71" s="113">
        <f>IF(ROUND(M71,0)=0,"",ROUND(M71,0)/ROUND(M71,0)*100)</f>
        <v>100</v>
      </c>
      <c r="O71" s="114">
        <v>970</v>
      </c>
      <c r="P71" s="113">
        <f>IF(ROUND(O71,0)=0,"",ROUND(O71,0)/ROUND(O71,0)*100)</f>
        <v>100</v>
      </c>
      <c r="Q71" s="114">
        <v>216</v>
      </c>
      <c r="R71" s="113">
        <f>IF(ROUND(Q71,0)=0,"",ROUND(Q71,0)/ROUND(Q71,0)*100)</f>
        <v>100</v>
      </c>
      <c r="S71" s="114">
        <v>281.54547119140625</v>
      </c>
      <c r="T71" s="113">
        <f>IF(ROUND(S71,0)=0,"",ROUND(S71,0)/ROUND(S71,0)*100)</f>
        <v>100</v>
      </c>
      <c r="U71" s="114">
        <v>251817.875</v>
      </c>
      <c r="V71" s="38">
        <f>IF(ROUND(U71,0)=0,"",ROUND(U71,0)/ROUND(U71,0)*100)</f>
        <v>100</v>
      </c>
    </row>
    <row r="72" spans="1:22" ht="17.25" x14ac:dyDescent="0.15">
      <c r="A72" s="87"/>
      <c r="B72" s="24"/>
      <c r="C72" s="22"/>
      <c r="D72" s="23"/>
      <c r="E72" s="23"/>
      <c r="F72" s="23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5" t="s">
        <v>109</v>
      </c>
      <c r="S72" s="46" t="str">
        <f>SUBSTITUTE('4-2-1'!Q229,"2．","")</f>
        <v>無効回答企業 143社を除く</v>
      </c>
      <c r="T72" s="24"/>
      <c r="U72" s="24"/>
      <c r="V72" s="24"/>
    </row>
  </sheetData>
  <mergeCells count="22">
    <mergeCell ref="U4:V5"/>
    <mergeCell ref="E5:F5"/>
    <mergeCell ref="G5:H5"/>
    <mergeCell ref="I5:J5"/>
    <mergeCell ref="K5:L5"/>
    <mergeCell ref="M5:N5"/>
    <mergeCell ref="O5:P5"/>
    <mergeCell ref="Q5:R5"/>
    <mergeCell ref="A66:A71"/>
    <mergeCell ref="S5:T5"/>
    <mergeCell ref="A6:A11"/>
    <mergeCell ref="A12:A17"/>
    <mergeCell ref="A18:A23"/>
    <mergeCell ref="A24:A29"/>
    <mergeCell ref="A30:A35"/>
    <mergeCell ref="C4:D5"/>
    <mergeCell ref="E4:T4"/>
    <mergeCell ref="A36:A41"/>
    <mergeCell ref="A42:A47"/>
    <mergeCell ref="A48:A53"/>
    <mergeCell ref="A54:A59"/>
    <mergeCell ref="A60:A65"/>
  </mergeCells>
  <phoneticPr fontId="3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>
    <pageSetUpPr fitToPage="1"/>
  </sheetPr>
  <dimension ref="A1:S49"/>
  <sheetViews>
    <sheetView view="pageBreakPreview" zoomScale="60" zoomScaleNormal="85" workbookViewId="0"/>
  </sheetViews>
  <sheetFormatPr defaultColWidth="9" defaultRowHeight="13.5" x14ac:dyDescent="0.15"/>
  <cols>
    <col min="1" max="1" width="3.75" style="19" customWidth="1"/>
    <col min="2" max="2" width="38.875" style="19" customWidth="1"/>
    <col min="3" max="3" width="9.625" style="20" customWidth="1"/>
    <col min="4" max="4" width="7.625" style="21" customWidth="1"/>
    <col min="5" max="5" width="9" style="21"/>
    <col min="6" max="6" width="9.625" style="20" customWidth="1"/>
    <col min="7" max="7" width="7.625" style="21" customWidth="1"/>
    <col min="8" max="8" width="9" style="21"/>
    <col min="9" max="9" width="9.625" style="20" customWidth="1"/>
    <col min="10" max="10" width="7.625" style="21" customWidth="1"/>
    <col min="11" max="11" width="9" style="21"/>
    <col min="12" max="12" width="9.625" style="19" customWidth="1"/>
    <col min="13" max="13" width="7.625" style="19" customWidth="1"/>
    <col min="14" max="14" width="9" style="19"/>
    <col min="15" max="15" width="9.625" style="19" customWidth="1"/>
    <col min="16" max="16" width="7.625" style="19" customWidth="1"/>
    <col min="17" max="17" width="9" style="19"/>
    <col min="18" max="18" width="9.625" style="19" customWidth="1"/>
    <col min="19" max="19" width="7.625" style="19" customWidth="1"/>
    <col min="20" max="16384" width="9" style="19"/>
  </cols>
  <sheetData>
    <row r="1" spans="1:19" ht="17.25" x14ac:dyDescent="0.15">
      <c r="A1" s="74" t="s">
        <v>110</v>
      </c>
      <c r="B1" s="24"/>
      <c r="C1" s="22"/>
      <c r="D1" s="23"/>
      <c r="E1" s="23"/>
      <c r="F1" s="22"/>
      <c r="G1" s="23"/>
      <c r="H1" s="23"/>
      <c r="I1" s="22"/>
      <c r="J1" s="23"/>
      <c r="K1" s="23"/>
      <c r="L1" s="24"/>
      <c r="M1" s="24"/>
      <c r="N1" s="24"/>
      <c r="O1" s="24"/>
      <c r="P1" s="24"/>
      <c r="Q1" s="24"/>
      <c r="R1" s="24"/>
      <c r="S1" s="24"/>
    </row>
    <row r="2" spans="1:19" ht="17.25" x14ac:dyDescent="0.15">
      <c r="A2" s="87"/>
      <c r="B2" s="24"/>
      <c r="C2" s="22"/>
      <c r="D2" s="23"/>
      <c r="E2" s="23"/>
      <c r="F2" s="22"/>
      <c r="G2" s="23"/>
      <c r="H2" s="23"/>
      <c r="I2" s="22"/>
      <c r="J2" s="23"/>
      <c r="K2" s="23"/>
      <c r="L2" s="24"/>
      <c r="M2" s="24"/>
      <c r="N2" s="24"/>
      <c r="O2" s="24"/>
      <c r="P2" s="24"/>
      <c r="Q2" s="24"/>
      <c r="R2" s="24"/>
      <c r="S2" s="24"/>
    </row>
    <row r="3" spans="1:19" ht="17.25" customHeight="1" x14ac:dyDescent="0.15">
      <c r="A3" s="24"/>
      <c r="B3" s="24"/>
      <c r="C3" s="23"/>
      <c r="D3" s="23"/>
      <c r="E3" s="23"/>
      <c r="F3" s="23"/>
      <c r="G3" s="23"/>
      <c r="H3" s="23"/>
      <c r="I3" s="23"/>
      <c r="J3" s="23"/>
      <c r="K3" s="23"/>
      <c r="L3" s="24"/>
      <c r="M3" s="24"/>
      <c r="N3" s="24"/>
      <c r="O3" s="24"/>
      <c r="P3" s="24"/>
      <c r="Q3" s="24"/>
      <c r="R3" s="24"/>
      <c r="S3" s="47" t="s">
        <v>0</v>
      </c>
    </row>
    <row r="4" spans="1:19" ht="20.100000000000001" customHeight="1" x14ac:dyDescent="0.15">
      <c r="A4" s="88"/>
      <c r="B4" s="89" t="s">
        <v>17</v>
      </c>
      <c r="C4" s="152" t="s">
        <v>18</v>
      </c>
      <c r="D4" s="156"/>
      <c r="E4" s="90"/>
      <c r="F4" s="152" t="s">
        <v>111</v>
      </c>
      <c r="G4" s="156"/>
      <c r="H4" s="90"/>
      <c r="I4" s="152" t="s">
        <v>112</v>
      </c>
      <c r="J4" s="156"/>
      <c r="K4" s="90"/>
      <c r="L4" s="152" t="s">
        <v>46</v>
      </c>
      <c r="M4" s="156"/>
      <c r="N4" s="90"/>
      <c r="O4" s="152" t="s">
        <v>113</v>
      </c>
      <c r="P4" s="156"/>
      <c r="Q4" s="90"/>
      <c r="R4" s="152" t="s">
        <v>25</v>
      </c>
      <c r="S4" s="153"/>
    </row>
    <row r="5" spans="1:19" ht="20.100000000000001" customHeight="1" x14ac:dyDescent="0.15">
      <c r="A5" s="190" t="s">
        <v>28</v>
      </c>
      <c r="B5" s="91"/>
      <c r="C5" s="154"/>
      <c r="D5" s="155"/>
      <c r="E5" s="92"/>
      <c r="F5" s="154"/>
      <c r="G5" s="155"/>
      <c r="H5" s="92"/>
      <c r="I5" s="154"/>
      <c r="J5" s="155"/>
      <c r="K5" s="92"/>
      <c r="L5" s="154"/>
      <c r="M5" s="155"/>
      <c r="N5" s="92"/>
      <c r="O5" s="154"/>
      <c r="P5" s="155"/>
      <c r="Q5" s="92"/>
      <c r="R5" s="154"/>
      <c r="S5" s="155"/>
    </row>
    <row r="6" spans="1:19" s="29" customFormat="1" ht="20.100000000000001" customHeight="1" x14ac:dyDescent="0.15">
      <c r="A6" s="191"/>
      <c r="B6" s="93" t="s">
        <v>3</v>
      </c>
      <c r="C6" s="27"/>
      <c r="D6" s="28"/>
      <c r="E6" s="94" t="s">
        <v>20</v>
      </c>
      <c r="F6" s="27"/>
      <c r="G6" s="28"/>
      <c r="H6" s="94" t="s">
        <v>20</v>
      </c>
      <c r="I6" s="27"/>
      <c r="J6" s="28"/>
      <c r="K6" s="94" t="s">
        <v>20</v>
      </c>
      <c r="L6" s="27"/>
      <c r="M6" s="28"/>
      <c r="N6" s="94" t="s">
        <v>20</v>
      </c>
      <c r="O6" s="27"/>
      <c r="P6" s="28"/>
      <c r="Q6" s="94" t="s">
        <v>20</v>
      </c>
      <c r="R6" s="27"/>
      <c r="S6" s="28"/>
    </row>
    <row r="7" spans="1:19" s="32" customFormat="1" ht="35.1" customHeight="1" x14ac:dyDescent="0.15">
      <c r="A7" s="172" t="s">
        <v>29</v>
      </c>
      <c r="B7" s="82" t="s">
        <v>114</v>
      </c>
      <c r="C7" s="30">
        <f>IF('4-2-1'!V6&lt;&gt;"",'4-2-1'!V6,"")</f>
        <v>1107.5016736121634</v>
      </c>
      <c r="D7" s="31">
        <f>IF('4-2-1'!W6&lt;&gt;"",'4-2-1'!W6,"")</f>
        <v>30.912169171805004</v>
      </c>
      <c r="E7" s="130">
        <f>IF(AND(ISNUMBER(D7),ISNUMBER(G7)),D7-G7,"")</f>
        <v>3.6098373653240898</v>
      </c>
      <c r="F7" s="30">
        <v>1147.3159477793558</v>
      </c>
      <c r="G7" s="31">
        <v>27.302331806480915</v>
      </c>
      <c r="H7" s="130">
        <f>IF(AND(ISNUMBER(G7),ISNUMBER(J7)),G7-J7,"")</f>
        <v>-5.4976681935190825</v>
      </c>
      <c r="I7" s="30">
        <v>1448.06</v>
      </c>
      <c r="J7" s="31">
        <v>32.799999999999997</v>
      </c>
      <c r="K7" s="130">
        <f>J7-M7</f>
        <v>4.1999999999999957</v>
      </c>
      <c r="L7" s="30">
        <v>1436</v>
      </c>
      <c r="M7" s="31">
        <v>28.6</v>
      </c>
      <c r="N7" s="130">
        <f>M7-P7</f>
        <v>-3</v>
      </c>
      <c r="O7" s="30">
        <v>1859</v>
      </c>
      <c r="P7" s="31">
        <v>31.6</v>
      </c>
      <c r="Q7" s="130">
        <f>P7-S7</f>
        <v>-3.9282924386579836</v>
      </c>
      <c r="R7" s="30">
        <v>2838.357177734375</v>
      </c>
      <c r="S7" s="31">
        <f>IF(ROUND(R12,0)=0,"",ROUND(R7,0)/ROUND(R12,0)*100)</f>
        <v>35.528292438657985</v>
      </c>
    </row>
    <row r="8" spans="1:19" s="32" customFormat="1" ht="35.1" customHeight="1" x14ac:dyDescent="0.15">
      <c r="A8" s="173"/>
      <c r="B8" s="83" t="s">
        <v>106</v>
      </c>
      <c r="C8" s="33">
        <f>IF('4-2-1'!V7&lt;&gt;"",'4-2-1'!V7,"")</f>
        <v>1055.0341838444385</v>
      </c>
      <c r="D8" s="34">
        <f>IF('4-2-1'!W7&lt;&gt;"",'4-2-1'!W7,"")</f>
        <v>29.447716378311686</v>
      </c>
      <c r="E8" s="131">
        <f>IF(AND(ISNUMBER(D8),ISNUMBER(G8)),D8-G8,"")</f>
        <v>-1.9766630891112946</v>
      </c>
      <c r="F8" s="33">
        <v>1320.5352556548394</v>
      </c>
      <c r="G8" s="34">
        <v>31.42437946742298</v>
      </c>
      <c r="H8" s="131">
        <f>IF(AND(ISNUMBER(G8),ISNUMBER(J8)),G8-J8,"")</f>
        <v>-7.5620532577019617E-2</v>
      </c>
      <c r="I8" s="33">
        <v>1392.6</v>
      </c>
      <c r="J8" s="34">
        <v>31.5</v>
      </c>
      <c r="K8" s="131">
        <f>J8-M8</f>
        <v>-1.2000000000000028</v>
      </c>
      <c r="L8" s="33">
        <v>1642.55</v>
      </c>
      <c r="M8" s="34">
        <v>32.700000000000003</v>
      </c>
      <c r="N8" s="131">
        <f>M8-P8</f>
        <v>4.4000000000000021</v>
      </c>
      <c r="O8" s="33">
        <v>1668</v>
      </c>
      <c r="P8" s="34">
        <v>28.3</v>
      </c>
      <c r="Q8" s="131">
        <f t="shared" ref="Q8:Q47" si="0">P8-S8</f>
        <v>2.4737606409614443</v>
      </c>
      <c r="R8" s="33">
        <v>2062.853759765625</v>
      </c>
      <c r="S8" s="34">
        <f>IF(ROUND(R12,0)=0,"",ROUND(R8,0)/ROUND(R12,0)*100)</f>
        <v>25.826239359038556</v>
      </c>
    </row>
    <row r="9" spans="1:19" s="32" customFormat="1" ht="35.1" customHeight="1" x14ac:dyDescent="0.15">
      <c r="A9" s="173"/>
      <c r="B9" s="83" t="s">
        <v>66</v>
      </c>
      <c r="C9" s="33">
        <f>IF('4-2-1'!V8&lt;&gt;"",'4-2-1'!V8,"")</f>
        <v>932.60239309936526</v>
      </c>
      <c r="D9" s="34">
        <f>IF('4-2-1'!W8&lt;&gt;"",'4-2-1'!W8,"")</f>
        <v>26.030446393359881</v>
      </c>
      <c r="E9" s="131">
        <f>IF(AND(ISNUMBER(D9),ISNUMBER(G9)),D9-G9,"")</f>
        <v>-2.6322187192364552</v>
      </c>
      <c r="F9" s="33">
        <v>1204.4807389577841</v>
      </c>
      <c r="G9" s="34">
        <v>28.662665112596336</v>
      </c>
      <c r="H9" s="131">
        <f>IF(AND(ISNUMBER(G9),ISNUMBER(J9)),G9-J9,"")</f>
        <v>5.8626651125963356</v>
      </c>
      <c r="I9" s="33">
        <v>1009.01</v>
      </c>
      <c r="J9" s="34">
        <v>22.8</v>
      </c>
      <c r="K9" s="131">
        <f>J9-M9</f>
        <v>-2.8000000000000007</v>
      </c>
      <c r="L9" s="33">
        <v>1285.8</v>
      </c>
      <c r="M9" s="34">
        <v>25.6</v>
      </c>
      <c r="N9" s="131">
        <f>M9-P9</f>
        <v>0</v>
      </c>
      <c r="O9" s="33">
        <v>1505</v>
      </c>
      <c r="P9" s="34">
        <v>25.6</v>
      </c>
      <c r="Q9" s="131">
        <f t="shared" si="0"/>
        <v>-0.43905858788182428</v>
      </c>
      <c r="R9" s="33">
        <v>2080.4130859375</v>
      </c>
      <c r="S9" s="34">
        <f>IF(ROUND(R12,0)=0,"",ROUND(R9,0)/ROUND(R12,0)*100)</f>
        <v>26.039058587881826</v>
      </c>
    </row>
    <row r="10" spans="1:19" s="32" customFormat="1" ht="35.1" customHeight="1" x14ac:dyDescent="0.15">
      <c r="A10" s="173"/>
      <c r="B10" s="84" t="s">
        <v>67</v>
      </c>
      <c r="C10" s="132">
        <f>IF('4-2-1'!V9&lt;&gt;"",'4-2-1'!V9,"")</f>
        <v>201.64174792343806</v>
      </c>
      <c r="D10" s="34">
        <f>IF('4-2-1'!W9&lt;&gt;"",'4-2-1'!W9,"")</f>
        <v>5.6281484465644072</v>
      </c>
      <c r="E10" s="131">
        <f>IF(AND(ISNUMBER(D10),ISNUMBER(G10)),D10-G10,"")</f>
        <v>1.6872331156907978</v>
      </c>
      <c r="F10" s="132">
        <v>165.60764992557009</v>
      </c>
      <c r="G10" s="34">
        <v>3.9409153308736093</v>
      </c>
      <c r="H10" s="131">
        <f>IF(AND(ISNUMBER(G10),ISNUMBER(J10)),G10-J10,"")</f>
        <v>-3.2590846691263908</v>
      </c>
      <c r="I10" s="132">
        <v>317.37</v>
      </c>
      <c r="J10" s="34">
        <v>7.2</v>
      </c>
      <c r="K10" s="131">
        <f>J10-M10</f>
        <v>3.3000000000000003</v>
      </c>
      <c r="L10" s="132">
        <v>194.02</v>
      </c>
      <c r="M10" s="34">
        <v>3.9</v>
      </c>
      <c r="N10" s="131">
        <f>M10-P10</f>
        <v>-2.0000000000000004</v>
      </c>
      <c r="O10" s="132">
        <v>345</v>
      </c>
      <c r="P10" s="34">
        <v>5.9</v>
      </c>
      <c r="Q10" s="131">
        <f t="shared" si="0"/>
        <v>1.9691036554832251</v>
      </c>
      <c r="R10" s="132">
        <v>313.64141845703125</v>
      </c>
      <c r="S10" s="34">
        <f>IF(ROUND(R12,0)=0,"",ROUND(R10,0)/ROUND(R12,0)*100)</f>
        <v>3.9308963445167753</v>
      </c>
    </row>
    <row r="11" spans="1:19" s="32" customFormat="1" ht="35.1" customHeight="1" x14ac:dyDescent="0.15">
      <c r="A11" s="173"/>
      <c r="B11" s="95" t="s">
        <v>19</v>
      </c>
      <c r="C11" s="35">
        <f>IF('4-2-1'!V10&lt;&gt;"",'4-2-1'!V10,"")</f>
        <v>285.95684362585769</v>
      </c>
      <c r="D11" s="36">
        <f>IF('4-2-1'!W10&lt;&gt;"",'4-2-1'!W10,"")</f>
        <v>7.9815196099590073</v>
      </c>
      <c r="E11" s="133">
        <f>IF(AND(ISNUMBER(D11),ISNUMBER(G11)),D11-G11,"")</f>
        <v>-0.68818867266715156</v>
      </c>
      <c r="F11" s="35">
        <v>364.32399421981279</v>
      </c>
      <c r="G11" s="36">
        <v>8.6697082826261589</v>
      </c>
      <c r="H11" s="133">
        <f>IF(AND(ISNUMBER(G11),ISNUMBER(J11)),G11-J11,"")</f>
        <v>2.9697082826261587</v>
      </c>
      <c r="I11" s="35">
        <v>253.96</v>
      </c>
      <c r="J11" s="36">
        <v>5.7</v>
      </c>
      <c r="K11" s="133">
        <f>J11-M11</f>
        <v>-3.4999999999999991</v>
      </c>
      <c r="L11" s="35">
        <v>460.9</v>
      </c>
      <c r="M11" s="36">
        <v>9.1999999999999993</v>
      </c>
      <c r="N11" s="133">
        <f>M11-P11</f>
        <v>0.5</v>
      </c>
      <c r="O11" s="35">
        <v>514</v>
      </c>
      <c r="P11" s="36">
        <v>8.6999999999999993</v>
      </c>
      <c r="Q11" s="133">
        <f t="shared" si="0"/>
        <v>2.4486730095143017E-2</v>
      </c>
      <c r="R11" s="35">
        <v>692.73455810546875</v>
      </c>
      <c r="S11" s="36">
        <f>IF(ROUND(R12,0)=0,"",ROUND(R11,0)/ROUND(R12,0)*100)</f>
        <v>8.6755132699048563</v>
      </c>
    </row>
    <row r="12" spans="1:19" s="32" customFormat="1" ht="35.1" customHeight="1" x14ac:dyDescent="0.15">
      <c r="A12" s="174"/>
      <c r="B12" s="96" t="s">
        <v>5</v>
      </c>
      <c r="C12" s="37">
        <f>IF('4-2-1'!V11&lt;&gt;"",'4-2-1'!V11,"")</f>
        <v>3582.7368421052633</v>
      </c>
      <c r="D12" s="38">
        <f>IF('4-2-1'!W11&lt;&gt;"",'4-2-1'!W11,"")</f>
        <v>100</v>
      </c>
      <c r="E12" s="134" t="s">
        <v>43</v>
      </c>
      <c r="F12" s="37">
        <v>4202.2635865373622</v>
      </c>
      <c r="G12" s="38">
        <v>100</v>
      </c>
      <c r="H12" s="134" t="s">
        <v>43</v>
      </c>
      <c r="I12" s="37">
        <v>4421</v>
      </c>
      <c r="J12" s="38">
        <v>100</v>
      </c>
      <c r="K12" s="134" t="s">
        <v>43</v>
      </c>
      <c r="L12" s="37">
        <v>5019.28</v>
      </c>
      <c r="M12" s="38">
        <v>100</v>
      </c>
      <c r="N12" s="134" t="s">
        <v>115</v>
      </c>
      <c r="O12" s="37">
        <v>5891</v>
      </c>
      <c r="P12" s="38">
        <v>100</v>
      </c>
      <c r="Q12" s="134" t="s">
        <v>22</v>
      </c>
      <c r="R12" s="37">
        <v>7988</v>
      </c>
      <c r="S12" s="38">
        <f>IF(ROUND(R12,0)=0,"",ROUND(R12,0)/ROUND(R12,0)*100)</f>
        <v>100</v>
      </c>
    </row>
    <row r="13" spans="1:19" s="32" customFormat="1" ht="35.1" customHeight="1" x14ac:dyDescent="0.15">
      <c r="A13" s="172" t="s">
        <v>6</v>
      </c>
      <c r="B13" s="82" t="s">
        <v>116</v>
      </c>
      <c r="C13" s="30">
        <f>IF('4-2-1'!V42&lt;&gt;"",'4-2-1'!V42,"")</f>
        <v>8212.679323803095</v>
      </c>
      <c r="D13" s="31">
        <f>IF('4-2-1'!W42&lt;&gt;"",'4-2-1'!W42,"")</f>
        <v>26.076362630034435</v>
      </c>
      <c r="E13" s="130">
        <f>IF(AND(ISNUMBER(D13),ISNUMBER(G13)),D13-G13,"")</f>
        <v>1.542379405733378</v>
      </c>
      <c r="F13" s="30">
        <v>9210.3187849550122</v>
      </c>
      <c r="G13" s="31">
        <v>24.533983224301057</v>
      </c>
      <c r="H13" s="130">
        <f>IF(AND(ISNUMBER(G13),ISNUMBER(J13)),G13-J13,"")</f>
        <v>-3.5660167756989445</v>
      </c>
      <c r="I13" s="30">
        <v>11150.49</v>
      </c>
      <c r="J13" s="31">
        <v>28.1</v>
      </c>
      <c r="K13" s="130">
        <f>J13-M13</f>
        <v>1.2000000000000028</v>
      </c>
      <c r="L13" s="30">
        <v>12497.18</v>
      </c>
      <c r="M13" s="31">
        <v>26.9</v>
      </c>
      <c r="N13" s="130">
        <f>M13-P13</f>
        <v>1.7999999999999972</v>
      </c>
      <c r="O13" s="30">
        <v>14296</v>
      </c>
      <c r="P13" s="31">
        <v>25.1</v>
      </c>
      <c r="Q13" s="130">
        <f t="shared" si="0"/>
        <v>-2.0870073470359003</v>
      </c>
      <c r="R13" s="30">
        <v>18279.626953125</v>
      </c>
      <c r="S13" s="31">
        <f>IF(ROUND(R18,0)=0,"",ROUND(R13,0)/ROUND(R18,0)*100)</f>
        <v>27.187007347035902</v>
      </c>
    </row>
    <row r="14" spans="1:19" s="32" customFormat="1" ht="35.1" customHeight="1" x14ac:dyDescent="0.15">
      <c r="A14" s="173"/>
      <c r="B14" s="83" t="s">
        <v>106</v>
      </c>
      <c r="C14" s="33">
        <f>IF('4-2-1'!V43&lt;&gt;"",'4-2-1'!V43,"")</f>
        <v>5073.6306727441342</v>
      </c>
      <c r="D14" s="34">
        <f>IF('4-2-1'!W43&lt;&gt;"",'4-2-1'!W43,"")</f>
        <v>16.109460513073557</v>
      </c>
      <c r="E14" s="131">
        <f>IF(AND(ISNUMBER(D14),ISNUMBER(G14)),D14-G14,"")</f>
        <v>-4.3211909253725516</v>
      </c>
      <c r="F14" s="33">
        <v>7669.8842993420667</v>
      </c>
      <c r="G14" s="34">
        <v>20.430651438446109</v>
      </c>
      <c r="H14" s="131">
        <f>IF(AND(ISNUMBER(G14),ISNUMBER(J14)),G14-J14,"")</f>
        <v>-1.0693485615538911</v>
      </c>
      <c r="I14" s="33">
        <v>8514.18</v>
      </c>
      <c r="J14" s="34">
        <v>21.5</v>
      </c>
      <c r="K14" s="131">
        <f>J14-M14</f>
        <v>1.1999999999999993</v>
      </c>
      <c r="L14" s="33">
        <v>9425.91</v>
      </c>
      <c r="M14" s="34">
        <v>20.3</v>
      </c>
      <c r="N14" s="131">
        <f>M14-P14</f>
        <v>0.5</v>
      </c>
      <c r="O14" s="33">
        <v>11285</v>
      </c>
      <c r="P14" s="34">
        <v>19.8</v>
      </c>
      <c r="Q14" s="131">
        <f t="shared" si="0"/>
        <v>-0.59025551027692558</v>
      </c>
      <c r="R14" s="33">
        <v>13709.6591796875</v>
      </c>
      <c r="S14" s="34">
        <f>IF(ROUND(R18,0)=0,"",ROUND(R14,0)/ROUND(R18,0)*100)</f>
        <v>20.390255510276926</v>
      </c>
    </row>
    <row r="15" spans="1:19" s="32" customFormat="1" ht="35.1" customHeight="1" x14ac:dyDescent="0.15">
      <c r="A15" s="173"/>
      <c r="B15" s="83" t="s">
        <v>66</v>
      </c>
      <c r="C15" s="33">
        <f>IF('4-2-1'!V44&lt;&gt;"",'4-2-1'!V44,"")</f>
        <v>7445.6625234251351</v>
      </c>
      <c r="D15" s="34">
        <f>IF('4-2-1'!W44&lt;&gt;"",'4-2-1'!W44,"")</f>
        <v>23.640981015654972</v>
      </c>
      <c r="E15" s="131">
        <f>IF(AND(ISNUMBER(D15),ISNUMBER(G15)),D15-G15,"")</f>
        <v>2.4602465096216548</v>
      </c>
      <c r="F15" s="33">
        <v>7951.4734772800475</v>
      </c>
      <c r="G15" s="34">
        <v>21.180734506033318</v>
      </c>
      <c r="H15" s="131">
        <f>IF(AND(ISNUMBER(G15),ISNUMBER(J15)),G15-J15,"")</f>
        <v>-2.7192654939666809</v>
      </c>
      <c r="I15" s="33">
        <v>9487.59</v>
      </c>
      <c r="J15" s="34">
        <v>23.9</v>
      </c>
      <c r="K15" s="131">
        <f>J15-M15</f>
        <v>-0.70000000000000284</v>
      </c>
      <c r="L15" s="33">
        <v>11410.7</v>
      </c>
      <c r="M15" s="34">
        <v>24.6</v>
      </c>
      <c r="N15" s="131">
        <f>M15-P15</f>
        <v>0</v>
      </c>
      <c r="O15" s="33">
        <v>14000</v>
      </c>
      <c r="P15" s="34">
        <v>24.6</v>
      </c>
      <c r="Q15" s="131">
        <f t="shared" si="0"/>
        <v>3.5360183229721294</v>
      </c>
      <c r="R15" s="33">
        <v>14163.408203125</v>
      </c>
      <c r="S15" s="34">
        <f>IF(ROUND(R18,0)=0,"",ROUND(R15,0)/ROUND(R18,0)*100)</f>
        <v>21.063981677027872</v>
      </c>
    </row>
    <row r="16" spans="1:19" s="32" customFormat="1" ht="35.1" customHeight="1" x14ac:dyDescent="0.15">
      <c r="A16" s="173"/>
      <c r="B16" s="84" t="s">
        <v>67</v>
      </c>
      <c r="C16" s="132">
        <f>IF('4-2-1'!V45&lt;&gt;"",'4-2-1'!V45,"")</f>
        <v>3820.9957177573624</v>
      </c>
      <c r="D16" s="34">
        <f>IF('4-2-1'!W45&lt;&gt;"",'4-2-1'!W45,"")</f>
        <v>12.132175872892827</v>
      </c>
      <c r="E16" s="131">
        <f>IF(AND(ISNUMBER(D16),ISNUMBER(G16)),D16-G16,"")</f>
        <v>-1.0577634174420627</v>
      </c>
      <c r="F16" s="132">
        <v>4951.6437876201626</v>
      </c>
      <c r="G16" s="34">
        <v>13.189939290334889</v>
      </c>
      <c r="H16" s="131">
        <f>IF(AND(ISNUMBER(G16),ISNUMBER(J16)),G16-J16,"")</f>
        <v>4.8899392903348886</v>
      </c>
      <c r="I16" s="132">
        <v>3273.07</v>
      </c>
      <c r="J16" s="34">
        <v>8.3000000000000007</v>
      </c>
      <c r="K16" s="131">
        <f>J16-M16</f>
        <v>-0.69999999999999929</v>
      </c>
      <c r="L16" s="132">
        <v>4154.57</v>
      </c>
      <c r="M16" s="34">
        <v>9</v>
      </c>
      <c r="N16" s="131">
        <f>M16-P16</f>
        <v>-0.19999999999999929</v>
      </c>
      <c r="O16" s="132">
        <v>5251</v>
      </c>
      <c r="P16" s="34">
        <v>9.1999999999999993</v>
      </c>
      <c r="Q16" s="131">
        <f t="shared" si="0"/>
        <v>-4.9234064070912353E-2</v>
      </c>
      <c r="R16" s="132">
        <v>6218.927734375</v>
      </c>
      <c r="S16" s="34">
        <f>IF(ROUND(R18,0)=0,"",ROUND(R16,0)/ROUND(R18,0)*100)</f>
        <v>9.2492340640709116</v>
      </c>
    </row>
    <row r="17" spans="1:19" s="32" customFormat="1" ht="35.1" customHeight="1" x14ac:dyDescent="0.15">
      <c r="A17" s="173"/>
      <c r="B17" s="95" t="s">
        <v>19</v>
      </c>
      <c r="C17" s="35">
        <f>IF('4-2-1'!V46&lt;&gt;"",'4-2-1'!V46,"")</f>
        <v>6941.7591532133329</v>
      </c>
      <c r="D17" s="36">
        <f>IF('4-2-1'!W46&lt;&gt;"",'4-2-1'!W46,"")</f>
        <v>22.041019968344209</v>
      </c>
      <c r="E17" s="133">
        <f>IF(AND(ISNUMBER(D17),ISNUMBER(G17)),D17-G17,"")</f>
        <v>1.3763284274595904</v>
      </c>
      <c r="F17" s="35">
        <v>7757.7454481907826</v>
      </c>
      <c r="G17" s="36">
        <v>20.664691540884618</v>
      </c>
      <c r="H17" s="133">
        <f>IF(AND(ISNUMBER(G17),ISNUMBER(J17)),G17-J17,"")</f>
        <v>2.4646915408846191</v>
      </c>
      <c r="I17" s="35">
        <v>7196.85</v>
      </c>
      <c r="J17" s="36">
        <v>18.2</v>
      </c>
      <c r="K17" s="133">
        <f>J17-M17</f>
        <v>-1</v>
      </c>
      <c r="L17" s="35">
        <v>8887.44</v>
      </c>
      <c r="M17" s="36">
        <v>19.2</v>
      </c>
      <c r="N17" s="133">
        <f>M17-P17</f>
        <v>-2</v>
      </c>
      <c r="O17" s="35">
        <v>12033</v>
      </c>
      <c r="P17" s="36">
        <v>21.2</v>
      </c>
      <c r="Q17" s="133">
        <f t="shared" si="0"/>
        <v>-0.90952140158838546</v>
      </c>
      <c r="R17" s="35">
        <v>14866.478515625</v>
      </c>
      <c r="S17" s="36">
        <f>IF(ROUND(R18,0)=0,"",ROUND(R17,0)/ROUND(R18,0)*100)</f>
        <v>22.109521401588385</v>
      </c>
    </row>
    <row r="18" spans="1:19" s="32" customFormat="1" ht="35.1" customHeight="1" x14ac:dyDescent="0.15">
      <c r="A18" s="174"/>
      <c r="B18" s="96" t="s">
        <v>5</v>
      </c>
      <c r="C18" s="37">
        <f>IF('4-2-1'!V47&lt;&gt;"",'4-2-1'!V47,"")</f>
        <v>31494.727390943059</v>
      </c>
      <c r="D18" s="38">
        <f>IF('4-2-1'!W47&lt;&gt;"",'4-2-1'!W47,"")</f>
        <v>100</v>
      </c>
      <c r="E18" s="134" t="s">
        <v>43</v>
      </c>
      <c r="F18" s="37">
        <v>37541.065797388073</v>
      </c>
      <c r="G18" s="38">
        <v>100</v>
      </c>
      <c r="H18" s="134" t="s">
        <v>43</v>
      </c>
      <c r="I18" s="37">
        <v>39622.17</v>
      </c>
      <c r="J18" s="38">
        <v>100</v>
      </c>
      <c r="K18" s="134" t="s">
        <v>43</v>
      </c>
      <c r="L18" s="37">
        <v>46375.8</v>
      </c>
      <c r="M18" s="38">
        <v>100</v>
      </c>
      <c r="N18" s="134" t="s">
        <v>115</v>
      </c>
      <c r="O18" s="37">
        <v>56866</v>
      </c>
      <c r="P18" s="38">
        <v>100</v>
      </c>
      <c r="Q18" s="134" t="s">
        <v>41</v>
      </c>
      <c r="R18" s="37">
        <v>67238.1015625</v>
      </c>
      <c r="S18" s="38">
        <f>IF(ROUND(R18,0)=0,"",ROUND(R18,0)/ROUND(R18,0)*100)</f>
        <v>100</v>
      </c>
    </row>
    <row r="19" spans="1:19" s="32" customFormat="1" ht="35.1" customHeight="1" x14ac:dyDescent="0.15">
      <c r="A19" s="172" t="s">
        <v>8</v>
      </c>
      <c r="B19" s="82" t="s">
        <v>117</v>
      </c>
      <c r="C19" s="30">
        <f>IF('4-2-1'!V48&lt;&gt;"",'4-2-1'!V48,"")</f>
        <v>11657.857091312162</v>
      </c>
      <c r="D19" s="31">
        <f>IF('4-2-1'!W48&lt;&gt;"",'4-2-1'!W48,"")</f>
        <v>41.199242022183931</v>
      </c>
      <c r="E19" s="130">
        <f>IF(AND(ISNUMBER(D19),ISNUMBER(G19)),D19-G19,"")</f>
        <v>1.8516023720945256</v>
      </c>
      <c r="F19" s="30">
        <v>12675.577052657489</v>
      </c>
      <c r="G19" s="31">
        <v>39.347639650089405</v>
      </c>
      <c r="H19" s="130">
        <f>IF(AND(ISNUMBER(G19),ISNUMBER(J19)),G19-J19,"")</f>
        <v>1.5476396500894083</v>
      </c>
      <c r="I19" s="30">
        <v>13519.5</v>
      </c>
      <c r="J19" s="31">
        <v>37.799999999999997</v>
      </c>
      <c r="K19" s="130">
        <f>J19-M19</f>
        <v>-0.5</v>
      </c>
      <c r="L19" s="30">
        <v>13650.42</v>
      </c>
      <c r="M19" s="31">
        <v>38.299999999999997</v>
      </c>
      <c r="N19" s="130">
        <f>M19-P19</f>
        <v>1.8999999999999986</v>
      </c>
      <c r="O19" s="30">
        <v>17118</v>
      </c>
      <c r="P19" s="31">
        <v>36.4</v>
      </c>
      <c r="Q19" s="130">
        <f t="shared" si="0"/>
        <v>-1.7512837757645272</v>
      </c>
      <c r="R19" s="30">
        <v>19286.58984375</v>
      </c>
      <c r="S19" s="31">
        <f>IF(ROUND(R24,0)=0,"",ROUND(R19,0)/ROUND(R24,0)*100)</f>
        <v>38.151283775764526</v>
      </c>
    </row>
    <row r="20" spans="1:19" s="32" customFormat="1" ht="35.1" customHeight="1" x14ac:dyDescent="0.15">
      <c r="A20" s="173"/>
      <c r="B20" s="83" t="s">
        <v>106</v>
      </c>
      <c r="C20" s="33">
        <f>IF('4-2-1'!V49&lt;&gt;"",'4-2-1'!V49,"")</f>
        <v>5223.6007144909254</v>
      </c>
      <c r="D20" s="34">
        <f>IF('4-2-1'!W49&lt;&gt;"",'4-2-1'!W49,"")</f>
        <v>18.460372980892455</v>
      </c>
      <c r="E20" s="131">
        <f>IF(AND(ISNUMBER(D20),ISNUMBER(G20)),D20-G20,"")</f>
        <v>3.9490712634298379</v>
      </c>
      <c r="F20" s="33">
        <v>4674.7180946504477</v>
      </c>
      <c r="G20" s="34">
        <v>14.511301717462617</v>
      </c>
      <c r="H20" s="131">
        <f>IF(AND(ISNUMBER(G20),ISNUMBER(J20)),G20-J20,"")</f>
        <v>-6.4886982825373831</v>
      </c>
      <c r="I20" s="33">
        <v>7508.19</v>
      </c>
      <c r="J20" s="34">
        <v>21</v>
      </c>
      <c r="K20" s="131">
        <f>J20-M20</f>
        <v>5.8000000000000007</v>
      </c>
      <c r="L20" s="33">
        <v>5427.01</v>
      </c>
      <c r="M20" s="34">
        <v>15.2</v>
      </c>
      <c r="N20" s="131">
        <f>M20-P20</f>
        <v>-2.1999999999999993</v>
      </c>
      <c r="O20" s="33">
        <v>8180</v>
      </c>
      <c r="P20" s="34">
        <v>17.399999999999999</v>
      </c>
      <c r="Q20" s="131">
        <f t="shared" si="0"/>
        <v>2.356679985757804</v>
      </c>
      <c r="R20" s="33">
        <v>7604.990234375</v>
      </c>
      <c r="S20" s="34">
        <f>IF(ROUND(R24,0)=0,"",ROUND(R20,0)/ROUND(R24,0)*100)</f>
        <v>15.043320014242195</v>
      </c>
    </row>
    <row r="21" spans="1:19" s="32" customFormat="1" ht="35.1" customHeight="1" x14ac:dyDescent="0.15">
      <c r="A21" s="173"/>
      <c r="B21" s="83" t="s">
        <v>66</v>
      </c>
      <c r="C21" s="33">
        <f>IF('4-2-1'!V50&lt;&gt;"",'4-2-1'!V50,"")</f>
        <v>5429.8084958456193</v>
      </c>
      <c r="D21" s="34">
        <f>IF('4-2-1'!W50&lt;&gt;"",'4-2-1'!W50,"")</f>
        <v>19.189117914403507</v>
      </c>
      <c r="E21" s="131">
        <f>IF(AND(ISNUMBER(D21),ISNUMBER(G21)),D21-G21,"")</f>
        <v>-6.4838998551587679</v>
      </c>
      <c r="F21" s="33">
        <v>8270.3897312832105</v>
      </c>
      <c r="G21" s="34">
        <v>25.673017769562275</v>
      </c>
      <c r="H21" s="131">
        <f>IF(AND(ISNUMBER(G21),ISNUMBER(J21)),G21-J21,"")</f>
        <v>-2.5269822304377243</v>
      </c>
      <c r="I21" s="33">
        <v>10095.459999999999</v>
      </c>
      <c r="J21" s="34">
        <v>28.2</v>
      </c>
      <c r="K21" s="131">
        <f>J21-M21</f>
        <v>2.6999999999999993</v>
      </c>
      <c r="L21" s="33">
        <v>9109.74</v>
      </c>
      <c r="M21" s="34">
        <v>25.5</v>
      </c>
      <c r="N21" s="131">
        <f>M21-P21</f>
        <v>3.1999999999999993</v>
      </c>
      <c r="O21" s="33">
        <v>10501</v>
      </c>
      <c r="P21" s="34">
        <v>22.3</v>
      </c>
      <c r="Q21" s="131">
        <f t="shared" si="0"/>
        <v>-0.93258298057522637</v>
      </c>
      <c r="R21" s="33">
        <v>11745.498046875</v>
      </c>
      <c r="S21" s="34">
        <f>IF(ROUND(R24,0)=0,"",ROUND(R21,0)/ROUND(R24,0)*100)</f>
        <v>23.232582980575227</v>
      </c>
    </row>
    <row r="22" spans="1:19" s="32" customFormat="1" ht="35.1" customHeight="1" x14ac:dyDescent="0.15">
      <c r="A22" s="173"/>
      <c r="B22" s="84" t="s">
        <v>67</v>
      </c>
      <c r="C22" s="132">
        <f>IF('4-2-1'!V51&lt;&gt;"",'4-2-1'!V51,"")</f>
        <v>2700.1036730009496</v>
      </c>
      <c r="D22" s="34">
        <f>IF('4-2-1'!W51&lt;&gt;"",'4-2-1'!W51,"")</f>
        <v>9.5422532492575733</v>
      </c>
      <c r="E22" s="131">
        <f>IF(AND(ISNUMBER(D22),ISNUMBER(G22)),D22-G22,"")</f>
        <v>4.1954388289016267</v>
      </c>
      <c r="F22" s="132">
        <v>1722.4402473485595</v>
      </c>
      <c r="G22" s="34">
        <v>5.3468144203559467</v>
      </c>
      <c r="H22" s="131">
        <f>IF(AND(ISNUMBER(G22),ISNUMBER(J22)),G22-J22,"")</f>
        <v>2.0468144203559469</v>
      </c>
      <c r="I22" s="132">
        <v>1182.4000000000001</v>
      </c>
      <c r="J22" s="34">
        <v>3.3</v>
      </c>
      <c r="K22" s="131">
        <f>J22-M22</f>
        <v>-7.1000000000000005</v>
      </c>
      <c r="L22" s="132">
        <v>3714.46</v>
      </c>
      <c r="M22" s="34">
        <v>10.4</v>
      </c>
      <c r="N22" s="131">
        <f>M22-P22</f>
        <v>2.8000000000000007</v>
      </c>
      <c r="O22" s="132">
        <v>3581</v>
      </c>
      <c r="P22" s="34">
        <v>7.6</v>
      </c>
      <c r="Q22" s="131">
        <f t="shared" si="0"/>
        <v>0.1129564426158165</v>
      </c>
      <c r="R22" s="132">
        <v>3785.127197265625</v>
      </c>
      <c r="S22" s="34">
        <f>IF(ROUND(R24,0)=0,"",ROUND(R22,0)/ROUND(R24,0)*100)</f>
        <v>7.4870435573841831</v>
      </c>
    </row>
    <row r="23" spans="1:19" s="32" customFormat="1" ht="35.1" customHeight="1" x14ac:dyDescent="0.15">
      <c r="A23" s="173"/>
      <c r="B23" s="95" t="s">
        <v>19</v>
      </c>
      <c r="C23" s="35">
        <f>IF('4-2-1'!V52&lt;&gt;"",'4-2-1'!V52,"")</f>
        <v>3284.9202460173424</v>
      </c>
      <c r="D23" s="36">
        <f>IF('4-2-1'!W52&lt;&gt;"",'4-2-1'!W52,"")</f>
        <v>11.609013833262523</v>
      </c>
      <c r="E23" s="133">
        <f>IF(AND(ISNUMBER(D23),ISNUMBER(G23)),D23-G23,"")</f>
        <v>-3.5122126092672286</v>
      </c>
      <c r="F23" s="35">
        <v>4871.2012361466323</v>
      </c>
      <c r="G23" s="36">
        <v>15.121226442529752</v>
      </c>
      <c r="H23" s="133">
        <f>IF(AND(ISNUMBER(G23),ISNUMBER(J23)),G23-J23,"")</f>
        <v>5.4212264425297523</v>
      </c>
      <c r="I23" s="35">
        <v>3475.31</v>
      </c>
      <c r="J23" s="36">
        <v>9.6999999999999993</v>
      </c>
      <c r="K23" s="133">
        <f>J23-M23</f>
        <v>-0.90000000000000036</v>
      </c>
      <c r="L23" s="35">
        <v>3774.99</v>
      </c>
      <c r="M23" s="36">
        <v>10.6</v>
      </c>
      <c r="N23" s="133">
        <f>M23-P23</f>
        <v>-5.7999999999999989</v>
      </c>
      <c r="O23" s="35">
        <v>7710</v>
      </c>
      <c r="P23" s="36">
        <v>16.399999999999999</v>
      </c>
      <c r="Q23" s="133">
        <f t="shared" si="0"/>
        <v>0.31423032796613271</v>
      </c>
      <c r="R23" s="35">
        <v>8131.7197265625</v>
      </c>
      <c r="S23" s="36">
        <f>IF(ROUND(R24,0)=0,"",ROUND(R23,0)/ROUND(R24,0)*100)</f>
        <v>16.085769672033866</v>
      </c>
    </row>
    <row r="24" spans="1:19" s="32" customFormat="1" ht="35.1" customHeight="1" x14ac:dyDescent="0.15">
      <c r="A24" s="174"/>
      <c r="B24" s="96" t="s">
        <v>5</v>
      </c>
      <c r="C24" s="37">
        <f>IF('4-2-1'!V53&lt;&gt;"",'4-2-1'!V53,"")</f>
        <v>28296.290220667001</v>
      </c>
      <c r="D24" s="38">
        <f>IF('4-2-1'!W53&lt;&gt;"",'4-2-1'!W53,"")</f>
        <v>100</v>
      </c>
      <c r="E24" s="134" t="s">
        <v>43</v>
      </c>
      <c r="F24" s="37">
        <v>32214.32636208634</v>
      </c>
      <c r="G24" s="38">
        <v>100</v>
      </c>
      <c r="H24" s="134" t="s">
        <v>43</v>
      </c>
      <c r="I24" s="37">
        <v>35780.86</v>
      </c>
      <c r="J24" s="38">
        <v>100</v>
      </c>
      <c r="K24" s="134" t="s">
        <v>43</v>
      </c>
      <c r="L24" s="37">
        <v>35676.620000000003</v>
      </c>
      <c r="M24" s="38">
        <v>100</v>
      </c>
      <c r="N24" s="134" t="s">
        <v>30</v>
      </c>
      <c r="O24" s="37">
        <v>47089</v>
      </c>
      <c r="P24" s="38">
        <v>100</v>
      </c>
      <c r="Q24" s="134" t="s">
        <v>30</v>
      </c>
      <c r="R24" s="37">
        <v>50553.92578125</v>
      </c>
      <c r="S24" s="38">
        <f>IF(ROUND(R24,0)=0,"",ROUND(R24,0)/ROUND(R24,0)*100)</f>
        <v>100</v>
      </c>
    </row>
    <row r="25" spans="1:19" s="32" customFormat="1" ht="35.1" customHeight="1" x14ac:dyDescent="0.15">
      <c r="A25" s="172" t="s">
        <v>31</v>
      </c>
      <c r="B25" s="82" t="s">
        <v>118</v>
      </c>
      <c r="C25" s="30">
        <f>IF('4-2-1'!V54&lt;&gt;"",'4-2-1'!V54,"")</f>
        <v>3258.2901564666272</v>
      </c>
      <c r="D25" s="31">
        <f>IF('4-2-1'!W54&lt;&gt;"",'4-2-1'!W54,"")</f>
        <v>31.812837462906455</v>
      </c>
      <c r="E25" s="130">
        <f>IF(AND(ISNUMBER(D25),ISNUMBER(G25)),D25-G25,"")</f>
        <v>-4.3471085996292835</v>
      </c>
      <c r="F25" s="30">
        <v>5776.5156185603428</v>
      </c>
      <c r="G25" s="31">
        <v>36.159946062535738</v>
      </c>
      <c r="H25" s="130">
        <f>IF(AND(ISNUMBER(G25),ISNUMBER(J25)),G25-J25,"")</f>
        <v>-1.8400539374642619</v>
      </c>
      <c r="I25" s="30">
        <v>5348.9</v>
      </c>
      <c r="J25" s="31">
        <v>38</v>
      </c>
      <c r="K25" s="130">
        <f>J25-M25</f>
        <v>6.3999999999999986</v>
      </c>
      <c r="L25" s="30">
        <v>5166.37</v>
      </c>
      <c r="M25" s="31">
        <v>31.6</v>
      </c>
      <c r="N25" s="130">
        <f>M25-P25</f>
        <v>-5.8999999999999986</v>
      </c>
      <c r="O25" s="30">
        <v>7778</v>
      </c>
      <c r="P25" s="31">
        <v>37.5</v>
      </c>
      <c r="Q25" s="130">
        <f t="shared" si="0"/>
        <v>4.2588541236687902</v>
      </c>
      <c r="R25" s="30">
        <v>8053.25</v>
      </c>
      <c r="S25" s="31">
        <f>IF(ROUND(R30,0)=0,"",ROUND(R25,0)/ROUND(R30,0)*100)</f>
        <v>33.24114587633121</v>
      </c>
    </row>
    <row r="26" spans="1:19" s="32" customFormat="1" ht="35.1" customHeight="1" x14ac:dyDescent="0.15">
      <c r="A26" s="173"/>
      <c r="B26" s="83" t="s">
        <v>106</v>
      </c>
      <c r="C26" s="33">
        <f>IF('4-2-1'!V55&lt;&gt;"",'4-2-1'!V55,"")</f>
        <v>1702.3517132105367</v>
      </c>
      <c r="D26" s="34">
        <f>IF('4-2-1'!W55&lt;&gt;"",'4-2-1'!W55,"")</f>
        <v>16.621183429469639</v>
      </c>
      <c r="E26" s="131">
        <f>IF(AND(ISNUMBER(D26),ISNUMBER(G26)),D26-G26,"")</f>
        <v>4.4343233683523877</v>
      </c>
      <c r="F26" s="33">
        <v>1946.838841034388</v>
      </c>
      <c r="G26" s="34">
        <v>12.186860061117251</v>
      </c>
      <c r="H26" s="131">
        <f>IF(AND(ISNUMBER(G26),ISNUMBER(J26)),G26-J26,"")</f>
        <v>-4.6131399388827496</v>
      </c>
      <c r="I26" s="33">
        <v>2362.9299999999998</v>
      </c>
      <c r="J26" s="34">
        <v>16.8</v>
      </c>
      <c r="K26" s="131">
        <f>J26-M26</f>
        <v>2</v>
      </c>
      <c r="L26" s="33">
        <v>2422.2399999999998</v>
      </c>
      <c r="M26" s="34">
        <v>14.8</v>
      </c>
      <c r="N26" s="131">
        <f>M26-P26</f>
        <v>5.8000000000000007</v>
      </c>
      <c r="O26" s="33">
        <v>1869</v>
      </c>
      <c r="P26" s="34">
        <v>9</v>
      </c>
      <c r="Q26" s="131">
        <f t="shared" si="0"/>
        <v>1.6566498802938998</v>
      </c>
      <c r="R26" s="33">
        <v>1778.8448486328125</v>
      </c>
      <c r="S26" s="34">
        <f>IF(ROUND(R30,0)=0,"",ROUND(R26,0)/ROUND(R30,0)*100)</f>
        <v>7.3433501197061002</v>
      </c>
    </row>
    <row r="27" spans="1:19" s="32" customFormat="1" ht="35.1" customHeight="1" x14ac:dyDescent="0.15">
      <c r="A27" s="173"/>
      <c r="B27" s="83" t="s">
        <v>66</v>
      </c>
      <c r="C27" s="33">
        <f>IF('4-2-1'!V56&lt;&gt;"",'4-2-1'!V56,"")</f>
        <v>2130.5433155080214</v>
      </c>
      <c r="D27" s="34">
        <f>IF('4-2-1'!W56&lt;&gt;"",'4-2-1'!W56,"")</f>
        <v>20.801900674628492</v>
      </c>
      <c r="E27" s="131">
        <f>IF(AND(ISNUMBER(D27),ISNUMBER(G27)),D27-G27,"")</f>
        <v>0.6607617446435583</v>
      </c>
      <c r="F27" s="33">
        <v>3217.5270229507892</v>
      </c>
      <c r="G27" s="34">
        <v>20.141138929984933</v>
      </c>
      <c r="H27" s="131">
        <f>IF(AND(ISNUMBER(G27),ISNUMBER(J27)),G27-J27,"")</f>
        <v>-1.1588610700150674</v>
      </c>
      <c r="I27" s="33">
        <v>2999.67</v>
      </c>
      <c r="J27" s="34">
        <v>21.3</v>
      </c>
      <c r="K27" s="131">
        <f>J27-M27</f>
        <v>-4</v>
      </c>
      <c r="L27" s="33">
        <v>4137.07</v>
      </c>
      <c r="M27" s="34">
        <v>25.3</v>
      </c>
      <c r="N27" s="131">
        <f>M27-P27</f>
        <v>4.8000000000000007</v>
      </c>
      <c r="O27" s="33">
        <v>4242</v>
      </c>
      <c r="P27" s="34">
        <v>20.5</v>
      </c>
      <c r="Q27" s="131">
        <f t="shared" si="0"/>
        <v>1.3470238586642438</v>
      </c>
      <c r="R27" s="33">
        <v>4639.94287109375</v>
      </c>
      <c r="S27" s="34">
        <f>IF(ROUND(R30,0)=0,"",ROUND(R27,0)/ROUND(R30,0)*100)</f>
        <v>19.152976141335756</v>
      </c>
    </row>
    <row r="28" spans="1:19" s="32" customFormat="1" ht="35.1" customHeight="1" x14ac:dyDescent="0.15">
      <c r="A28" s="173"/>
      <c r="B28" s="84" t="s">
        <v>67</v>
      </c>
      <c r="C28" s="132">
        <f>IF('4-2-1'!V57&lt;&gt;"",'4-2-1'!V57,"")</f>
        <v>1309.6697959992077</v>
      </c>
      <c r="D28" s="34">
        <f>IF('4-2-1'!W57&lt;&gt;"",'4-2-1'!W57,"")</f>
        <v>12.787170678311378</v>
      </c>
      <c r="E28" s="131">
        <f>IF(AND(ISNUMBER(D28),ISNUMBER(G28)),D28-G28,"")</f>
        <v>3.3914382435428436E-2</v>
      </c>
      <c r="F28" s="132">
        <v>2037.3200793282472</v>
      </c>
      <c r="G28" s="34">
        <v>12.75325629587595</v>
      </c>
      <c r="H28" s="131">
        <f>IF(AND(ISNUMBER(G28),ISNUMBER(J28)),G28-J28,"")</f>
        <v>0.95325629587594918</v>
      </c>
      <c r="I28" s="132">
        <v>1665.36</v>
      </c>
      <c r="J28" s="34">
        <v>11.8</v>
      </c>
      <c r="K28" s="131">
        <f>J28-M28</f>
        <v>0.90000000000000036</v>
      </c>
      <c r="L28" s="132">
        <v>1778.41</v>
      </c>
      <c r="M28" s="34">
        <v>10.9</v>
      </c>
      <c r="N28" s="131">
        <f>M28-P28</f>
        <v>-5.4999999999999982</v>
      </c>
      <c r="O28" s="132">
        <v>3391</v>
      </c>
      <c r="P28" s="34">
        <v>16.399999999999999</v>
      </c>
      <c r="Q28" s="131">
        <f t="shared" si="0"/>
        <v>-4.92693800049544E-2</v>
      </c>
      <c r="R28" s="132">
        <v>3985.13916015625</v>
      </c>
      <c r="S28" s="34">
        <f>IF(ROUND(R30,0)=0,"",ROUND(R28,0)/ROUND(R30,0)*100)</f>
        <v>16.449269380004953</v>
      </c>
    </row>
    <row r="29" spans="1:19" s="32" customFormat="1" ht="35.1" customHeight="1" x14ac:dyDescent="0.15">
      <c r="A29" s="173"/>
      <c r="B29" s="95" t="s">
        <v>19</v>
      </c>
      <c r="C29" s="35">
        <f>IF('4-2-1'!V58&lt;&gt;"",'4-2-1'!V58,"")</f>
        <v>1841.2058229352347</v>
      </c>
      <c r="D29" s="36">
        <f>IF('4-2-1'!W58&lt;&gt;"",'4-2-1'!W58,"")</f>
        <v>17.976907754684028</v>
      </c>
      <c r="E29" s="133">
        <f>IF(AND(ISNUMBER(D29),ISNUMBER(G29)),D29-G29,"")</f>
        <v>-0.78189089580210336</v>
      </c>
      <c r="F29" s="35">
        <v>2996.6995305402561</v>
      </c>
      <c r="G29" s="36">
        <v>18.758798650486131</v>
      </c>
      <c r="H29" s="133">
        <f>IF(AND(ISNUMBER(G29),ISNUMBER(J29)),G29-J29,"")</f>
        <v>6.6587986504861316</v>
      </c>
      <c r="I29" s="35">
        <v>1698.64</v>
      </c>
      <c r="J29" s="36">
        <v>12.1</v>
      </c>
      <c r="K29" s="133">
        <f>J29-M29</f>
        <v>-5.2000000000000011</v>
      </c>
      <c r="L29" s="35">
        <v>2834.79</v>
      </c>
      <c r="M29" s="36">
        <v>17.3</v>
      </c>
      <c r="N29" s="133">
        <f>M29-P29</f>
        <v>0.69999999999999929</v>
      </c>
      <c r="O29" s="35">
        <v>3450</v>
      </c>
      <c r="P29" s="36">
        <v>16.600000000000001</v>
      </c>
      <c r="Q29" s="133">
        <f t="shared" si="0"/>
        <v>-7.2132584826219741</v>
      </c>
      <c r="R29" s="35">
        <v>5769.0400390625</v>
      </c>
      <c r="S29" s="36">
        <f>IF(ROUND(R30,0)=0,"",ROUND(R29,0)/ROUND(R30,0)*100)</f>
        <v>23.813258482621976</v>
      </c>
    </row>
    <row r="30" spans="1:19" s="32" customFormat="1" ht="35.1" customHeight="1" x14ac:dyDescent="0.15">
      <c r="A30" s="174"/>
      <c r="B30" s="96" t="s">
        <v>5</v>
      </c>
      <c r="C30" s="37">
        <f>IF('4-2-1'!V59&lt;&gt;"",'4-2-1'!V59,"")</f>
        <v>10242.060804119628</v>
      </c>
      <c r="D30" s="38">
        <f>IF('4-2-1'!W59&lt;&gt;"",'4-2-1'!W59,"")</f>
        <v>100</v>
      </c>
      <c r="E30" s="134" t="s">
        <v>43</v>
      </c>
      <c r="F30" s="37">
        <v>15974.901092414022</v>
      </c>
      <c r="G30" s="38">
        <v>100</v>
      </c>
      <c r="H30" s="134" t="s">
        <v>43</v>
      </c>
      <c r="I30" s="37">
        <v>14075.51</v>
      </c>
      <c r="J30" s="38">
        <v>100</v>
      </c>
      <c r="K30" s="134" t="s">
        <v>43</v>
      </c>
      <c r="L30" s="37">
        <v>16338.89</v>
      </c>
      <c r="M30" s="38">
        <v>100</v>
      </c>
      <c r="N30" s="134" t="s">
        <v>30</v>
      </c>
      <c r="O30" s="37">
        <v>20730</v>
      </c>
      <c r="P30" s="38">
        <v>100</v>
      </c>
      <c r="Q30" s="134" t="s">
        <v>30</v>
      </c>
      <c r="R30" s="37">
        <v>24226.216796875</v>
      </c>
      <c r="S30" s="38">
        <f>IF(ROUND(R30,0)=0,"",ROUND(R30,0)/ROUND(R30,0)*100)</f>
        <v>100</v>
      </c>
    </row>
    <row r="31" spans="1:19" s="32" customFormat="1" ht="35.1" customHeight="1" x14ac:dyDescent="0.15">
      <c r="A31" s="172" t="s">
        <v>9</v>
      </c>
      <c r="B31" s="82" t="s">
        <v>107</v>
      </c>
      <c r="C31" s="30">
        <f>IF('4-2-1'!V168&lt;&gt;"",'4-2-1'!V168,"")</f>
        <v>9647.9033038124271</v>
      </c>
      <c r="D31" s="31">
        <f>IF('4-2-1'!W168&lt;&gt;"",'4-2-1'!W168,"")</f>
        <v>21.83990932847037</v>
      </c>
      <c r="E31" s="130">
        <f>IF(AND(ISNUMBER(D31),ISNUMBER(G31)),D31-G31,"")</f>
        <v>-0.36989459196750474</v>
      </c>
      <c r="F31" s="30">
        <v>10530.556152707259</v>
      </c>
      <c r="G31" s="31">
        <v>22.209803920437874</v>
      </c>
      <c r="H31" s="130">
        <f>IF(AND(ISNUMBER(G31),ISNUMBER(J31)),G31-J31,"")</f>
        <v>0.1098039204378729</v>
      </c>
      <c r="I31" s="30">
        <v>9898</v>
      </c>
      <c r="J31" s="31">
        <v>22.1</v>
      </c>
      <c r="K31" s="130">
        <f>J31-M31</f>
        <v>-2.5999999999999979</v>
      </c>
      <c r="L31" s="30">
        <v>11192.13</v>
      </c>
      <c r="M31" s="31">
        <v>24.7</v>
      </c>
      <c r="N31" s="130">
        <f>M31-P31</f>
        <v>2.3000000000000007</v>
      </c>
      <c r="O31" s="30">
        <v>11204</v>
      </c>
      <c r="P31" s="31">
        <v>22.4</v>
      </c>
      <c r="Q31" s="130">
        <f t="shared" si="0"/>
        <v>1.3395517164854276</v>
      </c>
      <c r="R31" s="30">
        <v>12336.7763671875</v>
      </c>
      <c r="S31" s="31">
        <f>IF(ROUND(R36,0)=0,"",ROUND(R31,0)/ROUND(R36,0)*100)</f>
        <v>21.060448283514571</v>
      </c>
    </row>
    <row r="32" spans="1:19" s="32" customFormat="1" ht="35.1" customHeight="1" x14ac:dyDescent="0.15">
      <c r="A32" s="173"/>
      <c r="B32" s="83" t="s">
        <v>106</v>
      </c>
      <c r="C32" s="33">
        <f>IF('4-2-1'!V169&lt;&gt;"",'4-2-1'!V169,"")</f>
        <v>4460.9766535186782</v>
      </c>
      <c r="D32" s="34">
        <f>IF('4-2-1'!W169&lt;&gt;"",'4-2-1'!W169,"")</f>
        <v>10.098290018181682</v>
      </c>
      <c r="E32" s="131">
        <f>IF(AND(ISNUMBER(D32),ISNUMBER(G32)),D32-G32,"")</f>
        <v>-7.6130894118609405E-2</v>
      </c>
      <c r="F32" s="33">
        <v>4824.0998039457209</v>
      </c>
      <c r="G32" s="34">
        <v>10.174420912300292</v>
      </c>
      <c r="H32" s="131">
        <f>IF(AND(ISNUMBER(G32),ISNUMBER(J32)),G32-J32,"")</f>
        <v>0.97442091230029249</v>
      </c>
      <c r="I32" s="33">
        <v>4133.0600000000004</v>
      </c>
      <c r="J32" s="34">
        <v>9.1999999999999993</v>
      </c>
      <c r="K32" s="131">
        <f>J32-M32</f>
        <v>-1.9000000000000004</v>
      </c>
      <c r="L32" s="33">
        <v>5015.97</v>
      </c>
      <c r="M32" s="34">
        <v>11.1</v>
      </c>
      <c r="N32" s="131">
        <f>M32-P32</f>
        <v>-9.9999999999999645E-2</v>
      </c>
      <c r="O32" s="33">
        <v>5613</v>
      </c>
      <c r="P32" s="34">
        <v>11.2</v>
      </c>
      <c r="Q32" s="131">
        <f t="shared" si="0"/>
        <v>3.7707164683589678</v>
      </c>
      <c r="R32" s="33">
        <v>4351.63671875</v>
      </c>
      <c r="S32" s="34">
        <f>IF(ROUND(R36,0)=0,"",ROUND(R32,0)/ROUND(R36,0)*100)</f>
        <v>7.4292835316410315</v>
      </c>
    </row>
    <row r="33" spans="1:19" s="32" customFormat="1" ht="35.1" customHeight="1" x14ac:dyDescent="0.15">
      <c r="A33" s="173"/>
      <c r="B33" s="83" t="s">
        <v>66</v>
      </c>
      <c r="C33" s="33">
        <f>IF('4-2-1'!V170&lt;&gt;"",'4-2-1'!V170,"")</f>
        <v>9028.2982783376701</v>
      </c>
      <c r="D33" s="34">
        <f>IF('4-2-1'!W170&lt;&gt;"",'4-2-1'!W170,"")</f>
        <v>20.43731260359586</v>
      </c>
      <c r="E33" s="131">
        <f>IF(AND(ISNUMBER(D33),ISNUMBER(G33)),D33-G33,"")</f>
        <v>1.1941655061580825</v>
      </c>
      <c r="F33" s="33">
        <v>9123.9455238008723</v>
      </c>
      <c r="G33" s="34">
        <v>19.243147097437777</v>
      </c>
      <c r="H33" s="131">
        <f>IF(AND(ISNUMBER(G33),ISNUMBER(J33)),G33-J33,"")</f>
        <v>-3.7568529025622226</v>
      </c>
      <c r="I33" s="33">
        <v>10299.5</v>
      </c>
      <c r="J33" s="34">
        <v>23</v>
      </c>
      <c r="K33" s="131">
        <f>J33-M33</f>
        <v>1.1999999999999993</v>
      </c>
      <c r="L33" s="33">
        <v>9882.3799999999992</v>
      </c>
      <c r="M33" s="34">
        <v>21.8</v>
      </c>
      <c r="N33" s="131">
        <f>M33-P33</f>
        <v>0.10000000000000142</v>
      </c>
      <c r="O33" s="33">
        <v>10875</v>
      </c>
      <c r="P33" s="34">
        <v>21.7</v>
      </c>
      <c r="Q33" s="131">
        <f t="shared" si="0"/>
        <v>2.1674029942470874</v>
      </c>
      <c r="R33" s="33">
        <v>11442.3935546875</v>
      </c>
      <c r="S33" s="34">
        <f>IF(ROUND(R36,0)=0,"",ROUND(R33,0)/ROUND(R36,0)*100)</f>
        <v>19.532597005752912</v>
      </c>
    </row>
    <row r="34" spans="1:19" s="32" customFormat="1" ht="35.1" customHeight="1" x14ac:dyDescent="0.15">
      <c r="A34" s="173"/>
      <c r="B34" s="84" t="s">
        <v>67</v>
      </c>
      <c r="C34" s="132">
        <f>IF('4-2-1'!V171&lt;&gt;"",'4-2-1'!V171,"")</f>
        <v>6260.1154181024831</v>
      </c>
      <c r="D34" s="34">
        <f>IF('4-2-1'!W171&lt;&gt;"",'4-2-1'!W171,"")</f>
        <v>14.170991231130159</v>
      </c>
      <c r="E34" s="131">
        <f>IF(AND(ISNUMBER(D34),ISNUMBER(G34)),D34-G34,"")</f>
        <v>-0.65195362970206183</v>
      </c>
      <c r="F34" s="132">
        <v>7028.1508906900672</v>
      </c>
      <c r="G34" s="34">
        <v>14.822944860832221</v>
      </c>
      <c r="H34" s="131">
        <f>IF(AND(ISNUMBER(G34),ISNUMBER(J34)),G34-J34,"")</f>
        <v>-0.17705513916777882</v>
      </c>
      <c r="I34" s="132">
        <v>6696.25</v>
      </c>
      <c r="J34" s="34">
        <v>15</v>
      </c>
      <c r="K34" s="131">
        <f>J34-M34</f>
        <v>3.5999999999999996</v>
      </c>
      <c r="L34" s="132">
        <v>5151.0600000000004</v>
      </c>
      <c r="M34" s="34">
        <v>11.4</v>
      </c>
      <c r="N34" s="131">
        <f>M34-P34</f>
        <v>-2.2999999999999989</v>
      </c>
      <c r="O34" s="132">
        <v>6841</v>
      </c>
      <c r="P34" s="34">
        <v>13.7</v>
      </c>
      <c r="Q34" s="131">
        <f t="shared" si="0"/>
        <v>1.5693729834923769</v>
      </c>
      <c r="R34" s="132">
        <v>7106.04296875</v>
      </c>
      <c r="S34" s="34">
        <f>IF(ROUND(R36,0)=0,"",ROUND(R34,0)/ROUND(R36,0)*100)</f>
        <v>12.130627016507622</v>
      </c>
    </row>
    <row r="35" spans="1:19" s="32" customFormat="1" ht="35.1" customHeight="1" x14ac:dyDescent="0.15">
      <c r="A35" s="173"/>
      <c r="B35" s="95" t="s">
        <v>19</v>
      </c>
      <c r="C35" s="35">
        <f>IF('4-2-1'!V172&lt;&gt;"",'4-2-1'!V172,"")</f>
        <v>14778.27117440081</v>
      </c>
      <c r="D35" s="36">
        <f>IF('4-2-1'!W172&lt;&gt;"",'4-2-1'!W172,"")</f>
        <v>33.453496818621929</v>
      </c>
      <c r="E35" s="133">
        <f>IF(AND(ISNUMBER(D35),ISNUMBER(G35)),D35-G35,"")</f>
        <v>-9.6186390369886965E-2</v>
      </c>
      <c r="F35" s="35">
        <v>15907.246376575071</v>
      </c>
      <c r="G35" s="36">
        <v>33.549683208991816</v>
      </c>
      <c r="H35" s="133">
        <f>IF(AND(ISNUMBER(G35),ISNUMBER(J35)),G35-J35,"")</f>
        <v>2.8496832089918165</v>
      </c>
      <c r="I35" s="35">
        <v>13748.13</v>
      </c>
      <c r="J35" s="36">
        <v>30.7</v>
      </c>
      <c r="K35" s="133">
        <f>J35-M35</f>
        <v>-0.40000000000000213</v>
      </c>
      <c r="L35" s="35">
        <v>14100.45</v>
      </c>
      <c r="M35" s="36">
        <v>31.1</v>
      </c>
      <c r="N35" s="133">
        <f>M35-P35</f>
        <v>0</v>
      </c>
      <c r="O35" s="35">
        <v>15585</v>
      </c>
      <c r="P35" s="36">
        <v>31.1</v>
      </c>
      <c r="Q35" s="133">
        <f t="shared" si="0"/>
        <v>-8.7487512589835958</v>
      </c>
      <c r="R35" s="35">
        <v>23342.541015625</v>
      </c>
      <c r="S35" s="36">
        <f>IF(ROUND(R36,0)=0,"",ROUND(R35,0)/ROUND(R36,0)*100)</f>
        <v>39.848751258983597</v>
      </c>
    </row>
    <row r="36" spans="1:19" s="32" customFormat="1" ht="35.1" customHeight="1" x14ac:dyDescent="0.15">
      <c r="A36" s="174"/>
      <c r="B36" s="96" t="s">
        <v>5</v>
      </c>
      <c r="C36" s="37">
        <f>IF('4-2-1'!V173&lt;&gt;"",'4-2-1'!V173,"")</f>
        <v>44175.564828172071</v>
      </c>
      <c r="D36" s="38">
        <f>IF('4-2-1'!W173&lt;&gt;"",'4-2-1'!W173,"")</f>
        <v>100</v>
      </c>
      <c r="E36" s="134" t="s">
        <v>43</v>
      </c>
      <c r="F36" s="37">
        <v>47413.998747719001</v>
      </c>
      <c r="G36" s="38">
        <v>100</v>
      </c>
      <c r="H36" s="134" t="s">
        <v>43</v>
      </c>
      <c r="I36" s="37">
        <v>44774.95</v>
      </c>
      <c r="J36" s="38">
        <v>100</v>
      </c>
      <c r="K36" s="134" t="s">
        <v>43</v>
      </c>
      <c r="L36" s="37">
        <v>45341.98</v>
      </c>
      <c r="M36" s="38">
        <v>100</v>
      </c>
      <c r="N36" s="134" t="s">
        <v>42</v>
      </c>
      <c r="O36" s="37">
        <v>50118</v>
      </c>
      <c r="P36" s="38">
        <v>100</v>
      </c>
      <c r="Q36" s="134" t="s">
        <v>36</v>
      </c>
      <c r="R36" s="37">
        <v>58579.390625</v>
      </c>
      <c r="S36" s="38">
        <f>IF(ROUND(R36,0)=0,"",ROUND(R36,0)/ROUND(R36,0)*100)</f>
        <v>100</v>
      </c>
    </row>
    <row r="37" spans="1:19" s="32" customFormat="1" ht="35.1" customHeight="1" x14ac:dyDescent="0.15">
      <c r="A37" s="172" t="s">
        <v>13</v>
      </c>
      <c r="B37" s="82" t="s">
        <v>119</v>
      </c>
      <c r="C37" s="30">
        <f>IF('4-2-1'!V216&lt;&gt;"",'4-2-1'!V216,"")</f>
        <v>8886.4910487923808</v>
      </c>
      <c r="D37" s="31">
        <f>IF('4-2-1'!W216&lt;&gt;"",'4-2-1'!W216,"")</f>
        <v>26.560171098799469</v>
      </c>
      <c r="E37" s="130">
        <f>IF(AND(ISNUMBER(D37),ISNUMBER(G37)),D37-G37,"")</f>
        <v>1.8770804255724514</v>
      </c>
      <c r="F37" s="30">
        <v>9478.6142155959242</v>
      </c>
      <c r="G37" s="31">
        <v>24.683090673227017</v>
      </c>
      <c r="H37" s="130">
        <f>IF(AND(ISNUMBER(G37),ISNUMBER(J37)),G37-J37,"")</f>
        <v>-2.0169093267729821</v>
      </c>
      <c r="I37" s="30">
        <v>10015.18</v>
      </c>
      <c r="J37" s="31">
        <v>26.7</v>
      </c>
      <c r="K37" s="130">
        <f>J37-M37</f>
        <v>-2</v>
      </c>
      <c r="L37" s="30">
        <v>11037.89</v>
      </c>
      <c r="M37" s="31">
        <v>28.7</v>
      </c>
      <c r="N37" s="130">
        <f>M37-P37</f>
        <v>5.8999999999999986</v>
      </c>
      <c r="O37" s="30">
        <v>9505</v>
      </c>
      <c r="P37" s="31">
        <v>22.8</v>
      </c>
      <c r="Q37" s="130">
        <f t="shared" si="0"/>
        <v>-1.1452257586972614</v>
      </c>
      <c r="R37" s="30">
        <v>10351.9560546875</v>
      </c>
      <c r="S37" s="31">
        <f>IF(ROUND(R42,0)=0,"",ROUND(R37,0)/ROUND(R42,0)*100)</f>
        <v>23.945225758697262</v>
      </c>
    </row>
    <row r="38" spans="1:19" s="32" customFormat="1" ht="35.1" customHeight="1" x14ac:dyDescent="0.15">
      <c r="A38" s="173"/>
      <c r="B38" s="83" t="s">
        <v>106</v>
      </c>
      <c r="C38" s="33">
        <f>IF('4-2-1'!V217&lt;&gt;"",'4-2-1'!V217,"")</f>
        <v>4183.1460524316244</v>
      </c>
      <c r="D38" s="34">
        <f>IF('4-2-1'!W217&lt;&gt;"",'4-2-1'!W217,"")</f>
        <v>12.502693613690187</v>
      </c>
      <c r="E38" s="131">
        <f>IF(AND(ISNUMBER(D38),ISNUMBER(G38)),D38-G38,"")</f>
        <v>-1.2195559247673593</v>
      </c>
      <c r="F38" s="33">
        <v>5269.5147162530557</v>
      </c>
      <c r="G38" s="34">
        <v>13.722249538457547</v>
      </c>
      <c r="H38" s="131">
        <f>IF(AND(ISNUMBER(G38),ISNUMBER(J38)),G38-J38,"")</f>
        <v>-0.4777504615424526</v>
      </c>
      <c r="I38" s="33">
        <v>5325.58</v>
      </c>
      <c r="J38" s="34">
        <v>14.2</v>
      </c>
      <c r="K38" s="131">
        <f>J38-M38</f>
        <v>-2.3000000000000007</v>
      </c>
      <c r="L38" s="33">
        <v>6347.32</v>
      </c>
      <c r="M38" s="34">
        <v>16.5</v>
      </c>
      <c r="N38" s="131">
        <f>M38-P38</f>
        <v>0.90000000000000036</v>
      </c>
      <c r="O38" s="33">
        <v>6510</v>
      </c>
      <c r="P38" s="34">
        <v>15.6</v>
      </c>
      <c r="Q38" s="131">
        <f t="shared" si="0"/>
        <v>3.4492783123612138</v>
      </c>
      <c r="R38" s="33">
        <v>5252.93408203125</v>
      </c>
      <c r="S38" s="34">
        <f>IF(ROUND(R42,0)=0,"",ROUND(R38,0)/ROUND(R42,0)*100)</f>
        <v>12.150721687638786</v>
      </c>
    </row>
    <row r="39" spans="1:19" s="32" customFormat="1" ht="35.1" customHeight="1" x14ac:dyDescent="0.15">
      <c r="A39" s="173"/>
      <c r="B39" s="83" t="s">
        <v>66</v>
      </c>
      <c r="C39" s="33">
        <f>IF('4-2-1'!V218&lt;&gt;"",'4-2-1'!V218,"")</f>
        <v>7257.3783388770562</v>
      </c>
      <c r="D39" s="34">
        <f>IF('4-2-1'!W218&lt;&gt;"",'4-2-1'!W218,"")</f>
        <v>21.69103748047889</v>
      </c>
      <c r="E39" s="131">
        <f>IF(AND(ISNUMBER(D39),ISNUMBER(G39)),D39-G39,"")</f>
        <v>-0.32635840620423906</v>
      </c>
      <c r="F39" s="33">
        <v>8454.9542196627044</v>
      </c>
      <c r="G39" s="34">
        <v>22.017395886683129</v>
      </c>
      <c r="H39" s="131">
        <f>IF(AND(ISNUMBER(G39),ISNUMBER(J39)),G39-J39,"")</f>
        <v>-1.5826041133168722</v>
      </c>
      <c r="I39" s="33">
        <v>8839.64</v>
      </c>
      <c r="J39" s="34">
        <v>23.6</v>
      </c>
      <c r="K39" s="131">
        <f>J39-M39</f>
        <v>0.70000000000000284</v>
      </c>
      <c r="L39" s="33">
        <v>8799.3799999999992</v>
      </c>
      <c r="M39" s="34">
        <v>22.9</v>
      </c>
      <c r="N39" s="131">
        <f>M39-P39</f>
        <v>-1.2000000000000028</v>
      </c>
      <c r="O39" s="33">
        <v>10060</v>
      </c>
      <c r="P39" s="34">
        <v>24.1</v>
      </c>
      <c r="Q39" s="131">
        <f t="shared" si="0"/>
        <v>-0.34716876387860651</v>
      </c>
      <c r="R39" s="33">
        <v>10568.7158203125</v>
      </c>
      <c r="S39" s="34">
        <f>IF(ROUND(R42,0)=0,"",ROUND(R39,0)/ROUND(R42,0)*100)</f>
        <v>24.447168763878608</v>
      </c>
    </row>
    <row r="40" spans="1:19" s="32" customFormat="1" ht="35.1" customHeight="1" x14ac:dyDescent="0.15">
      <c r="A40" s="173"/>
      <c r="B40" s="84" t="s">
        <v>67</v>
      </c>
      <c r="C40" s="132">
        <f>IF('4-2-1'!V219&lt;&gt;"",'4-2-1'!V219,"")</f>
        <v>4537.2316076787392</v>
      </c>
      <c r="D40" s="34">
        <f>IF('4-2-1'!W219&lt;&gt;"",'4-2-1'!W219,"")</f>
        <v>13.560993552253093</v>
      </c>
      <c r="E40" s="131">
        <f>IF(AND(ISNUMBER(D40),ISNUMBER(G40)),D40-G40,"")</f>
        <v>1.8733472520428034</v>
      </c>
      <c r="F40" s="132">
        <v>4488.20173432304</v>
      </c>
      <c r="G40" s="34">
        <v>11.687646300210289</v>
      </c>
      <c r="H40" s="131">
        <f>IF(AND(ISNUMBER(G40),ISNUMBER(J40)),G40-J40,"")</f>
        <v>-1.2353699789709793E-2</v>
      </c>
      <c r="I40" s="132">
        <v>4394.63</v>
      </c>
      <c r="J40" s="34">
        <v>11.7</v>
      </c>
      <c r="K40" s="131">
        <f>J40-M40</f>
        <v>0.59999999999999964</v>
      </c>
      <c r="L40" s="132">
        <v>4253.57</v>
      </c>
      <c r="M40" s="34">
        <v>11.1</v>
      </c>
      <c r="N40" s="131">
        <f>M40-P40</f>
        <v>9.9999999999999645E-2</v>
      </c>
      <c r="O40" s="132">
        <v>4597</v>
      </c>
      <c r="P40" s="34">
        <v>11</v>
      </c>
      <c r="Q40" s="131">
        <f t="shared" si="0"/>
        <v>-1.6110288675055529</v>
      </c>
      <c r="R40" s="132">
        <v>5451.8173828125</v>
      </c>
      <c r="S40" s="34">
        <f>IF(ROUND(R42,0)=0,"",ROUND(R40,0)/ROUND(R42,0)*100)</f>
        <v>12.611028867505553</v>
      </c>
    </row>
    <row r="41" spans="1:19" s="32" customFormat="1" ht="35.1" customHeight="1" x14ac:dyDescent="0.15">
      <c r="A41" s="173"/>
      <c r="B41" s="95" t="s">
        <v>19</v>
      </c>
      <c r="C41" s="35">
        <f>IF('4-2-1'!V220&lt;&gt;"",'4-2-1'!V220,"")</f>
        <v>8593.7115464479812</v>
      </c>
      <c r="D41" s="36">
        <f>IF('4-2-1'!W220&lt;&gt;"",'4-2-1'!W220,"")</f>
        <v>25.685104254778356</v>
      </c>
      <c r="E41" s="133">
        <f>IF(AND(ISNUMBER(D41),ISNUMBER(G41)),D41-G41,"")</f>
        <v>-2.2045133466437079</v>
      </c>
      <c r="F41" s="35">
        <v>10709.960489312267</v>
      </c>
      <c r="G41" s="36">
        <v>27.889617601422064</v>
      </c>
      <c r="H41" s="133">
        <f>IF(AND(ISNUMBER(G41),ISNUMBER(J41)),G41-J41,"")</f>
        <v>4.1896176014220643</v>
      </c>
      <c r="I41" s="35">
        <v>8878.2099999999991</v>
      </c>
      <c r="J41" s="36">
        <v>23.7</v>
      </c>
      <c r="K41" s="133">
        <f>J41-M41</f>
        <v>2.8000000000000007</v>
      </c>
      <c r="L41" s="35">
        <v>8035.17</v>
      </c>
      <c r="M41" s="36">
        <v>20.9</v>
      </c>
      <c r="N41" s="133">
        <f>M41-P41</f>
        <v>-5.7000000000000028</v>
      </c>
      <c r="O41" s="35">
        <v>11102</v>
      </c>
      <c r="P41" s="36">
        <v>26.6</v>
      </c>
      <c r="Q41" s="133">
        <f t="shared" si="0"/>
        <v>-0.24816802368615853</v>
      </c>
      <c r="R41" s="35">
        <v>11606.8251953125</v>
      </c>
      <c r="S41" s="36">
        <f>IF(ROUND(R42,0)=0,"",ROUND(R41,0)/ROUND(R42,0)*100)</f>
        <v>26.84816802368616</v>
      </c>
    </row>
    <row r="42" spans="1:19" s="32" customFormat="1" ht="35.1" customHeight="1" thickBot="1" x14ac:dyDescent="0.2">
      <c r="A42" s="187"/>
      <c r="B42" s="97" t="s">
        <v>5</v>
      </c>
      <c r="C42" s="135">
        <f>IF('4-2-1'!V221&lt;&gt;"",'4-2-1'!V221,"")</f>
        <v>33457.958594227784</v>
      </c>
      <c r="D42" s="136">
        <f>IF('4-2-1'!W221&lt;&gt;"",'4-2-1'!W221,"")</f>
        <v>100</v>
      </c>
      <c r="E42" s="137" t="s">
        <v>43</v>
      </c>
      <c r="F42" s="135">
        <v>38401.245375146973</v>
      </c>
      <c r="G42" s="136">
        <v>100</v>
      </c>
      <c r="H42" s="137" t="s">
        <v>43</v>
      </c>
      <c r="I42" s="135">
        <v>37453.24</v>
      </c>
      <c r="J42" s="136">
        <v>100</v>
      </c>
      <c r="K42" s="137" t="s">
        <v>43</v>
      </c>
      <c r="L42" s="135">
        <v>38473.32</v>
      </c>
      <c r="M42" s="136">
        <v>100</v>
      </c>
      <c r="N42" s="137" t="s">
        <v>115</v>
      </c>
      <c r="O42" s="135">
        <v>41774</v>
      </c>
      <c r="P42" s="136">
        <v>100</v>
      </c>
      <c r="Q42" s="137" t="s">
        <v>30</v>
      </c>
      <c r="R42" s="135">
        <v>43232.25</v>
      </c>
      <c r="S42" s="136">
        <f>IF(ROUND(R42,0)=0,"",ROUND(R42,0)/ROUND(R42,0)*100)</f>
        <v>100</v>
      </c>
    </row>
    <row r="43" spans="1:19" s="32" customFormat="1" ht="35.1" customHeight="1" thickTop="1" x14ac:dyDescent="0.15">
      <c r="A43" s="188" t="s">
        <v>14</v>
      </c>
      <c r="B43" s="82" t="s">
        <v>117</v>
      </c>
      <c r="C43" s="39">
        <f>IF('4-2-1'!V222&lt;&gt;"",'4-2-1'!V222,"")</f>
        <v>42770.722597798864</v>
      </c>
      <c r="D43" s="40">
        <f>IF('4-2-1'!W222&lt;&gt;"",'4-2-1'!W222,"")</f>
        <v>28.278287343935432</v>
      </c>
      <c r="E43" s="138">
        <f>IF(AND(ISNUMBER(D43),ISNUMBER(G43)),D43-G43,"")</f>
        <v>0.50047305253062646</v>
      </c>
      <c r="F43" s="39">
        <v>48818.897772255383</v>
      </c>
      <c r="G43" s="40">
        <v>27.777814291404805</v>
      </c>
      <c r="H43" s="138">
        <f>IF(AND(ISNUMBER(G43),ISNUMBER(J43)),G43-J43,"")</f>
        <v>-1.4221857085951939</v>
      </c>
      <c r="I43" s="39">
        <v>51380.14</v>
      </c>
      <c r="J43" s="40">
        <v>29.2</v>
      </c>
      <c r="K43" s="138">
        <f>J43-M43</f>
        <v>-0.19999999999999929</v>
      </c>
      <c r="L43" s="39">
        <v>54980</v>
      </c>
      <c r="M43" s="40">
        <v>29.4</v>
      </c>
      <c r="N43" s="138">
        <f>M43-P43</f>
        <v>1.5999999999999979</v>
      </c>
      <c r="O43" s="39">
        <v>61760</v>
      </c>
      <c r="P43" s="40">
        <v>27.8</v>
      </c>
      <c r="Q43" s="138">
        <f t="shared" si="0"/>
        <v>-0.45334169916367983</v>
      </c>
      <c r="R43" s="39">
        <v>71146.5546875</v>
      </c>
      <c r="S43" s="40">
        <f>IF(ROUND(R48,0)=0,"",ROUND(R43,0)/ROUND(R48,0)*100)</f>
        <v>28.253341699163681</v>
      </c>
    </row>
    <row r="44" spans="1:19" s="32" customFormat="1" ht="35.1" customHeight="1" x14ac:dyDescent="0.15">
      <c r="A44" s="189"/>
      <c r="B44" s="83" t="s">
        <v>106</v>
      </c>
      <c r="C44" s="33">
        <f>IF('4-2-1'!V223&lt;&gt;"",'4-2-1'!V223,"")</f>
        <v>21698.739990240334</v>
      </c>
      <c r="D44" s="34">
        <f>IF('4-2-1'!W223&lt;&gt;"",'4-2-1'!W223,"")</f>
        <v>14.346337101093006</v>
      </c>
      <c r="E44" s="131">
        <f>IF(AND(ISNUMBER(D44),ISNUMBER(G44)),D44-G44,"")</f>
        <v>-0.28007123532887235</v>
      </c>
      <c r="F44" s="33">
        <v>25705.591010880515</v>
      </c>
      <c r="G44" s="34">
        <v>14.626408336421878</v>
      </c>
      <c r="H44" s="131">
        <f>IF(AND(ISNUMBER(G44),ISNUMBER(J44)),G44-J44,"")</f>
        <v>-1.973591663578123</v>
      </c>
      <c r="I44" s="33">
        <v>29236.53</v>
      </c>
      <c r="J44" s="34">
        <v>16.600000000000001</v>
      </c>
      <c r="K44" s="131">
        <f>J44-M44</f>
        <v>0.40000000000000213</v>
      </c>
      <c r="L44" s="33">
        <v>30281</v>
      </c>
      <c r="M44" s="34">
        <v>16.2</v>
      </c>
      <c r="N44" s="131">
        <f>M44-P44</f>
        <v>0.39999999999999858</v>
      </c>
      <c r="O44" s="33">
        <v>35124</v>
      </c>
      <c r="P44" s="34">
        <v>15.8</v>
      </c>
      <c r="Q44" s="131">
        <f t="shared" si="0"/>
        <v>1.9959828129839821</v>
      </c>
      <c r="R44" s="33">
        <v>34760.91796875</v>
      </c>
      <c r="S44" s="34">
        <f>IF(ROUND(R48,0)=0,"",ROUND(R44,0)/ROUND(R48,0)*100)</f>
        <v>13.804017187016019</v>
      </c>
    </row>
    <row r="45" spans="1:19" s="32" customFormat="1" ht="35.1" customHeight="1" x14ac:dyDescent="0.15">
      <c r="A45" s="189"/>
      <c r="B45" s="83" t="s">
        <v>66</v>
      </c>
      <c r="C45" s="33">
        <f>IF('4-2-1'!V224&lt;&gt;"",'4-2-1'!V224,"")</f>
        <v>32224.293345092865</v>
      </c>
      <c r="D45" s="34">
        <f>IF('4-2-1'!W224&lt;&gt;"",'4-2-1'!W224,"")</f>
        <v>21.305411069082531</v>
      </c>
      <c r="E45" s="131">
        <f>IF(AND(ISNUMBER(D45),ISNUMBER(G45)),D45-G45,"")</f>
        <v>-0.44323699642237457</v>
      </c>
      <c r="F45" s="33">
        <v>38222.770713935402</v>
      </c>
      <c r="G45" s="34">
        <v>21.748648065504906</v>
      </c>
      <c r="H45" s="131">
        <f>IF(AND(ISNUMBER(G45),ISNUMBER(J45)),G45-J45,"")</f>
        <v>-2.551351934495095</v>
      </c>
      <c r="I45" s="33">
        <v>42730.87</v>
      </c>
      <c r="J45" s="34">
        <v>24.3</v>
      </c>
      <c r="K45" s="131">
        <f>J45-M45</f>
        <v>0.5</v>
      </c>
      <c r="L45" s="33">
        <v>44625.07</v>
      </c>
      <c r="M45" s="34">
        <v>23.8</v>
      </c>
      <c r="N45" s="131">
        <f>M45-P45</f>
        <v>0.80000000000000071</v>
      </c>
      <c r="O45" s="33">
        <v>51184</v>
      </c>
      <c r="P45" s="34">
        <v>23</v>
      </c>
      <c r="Q45" s="131">
        <f t="shared" si="0"/>
        <v>1.3017893875735638</v>
      </c>
      <c r="R45" s="33">
        <v>54640.37109375</v>
      </c>
      <c r="S45" s="34">
        <f>IF(ROUND(R48,0)=0,"",ROUND(R45,0)/ROUND(R48,0)*100)</f>
        <v>21.698210612426436</v>
      </c>
    </row>
    <row r="46" spans="1:19" s="32" customFormat="1" ht="35.1" customHeight="1" x14ac:dyDescent="0.15">
      <c r="A46" s="189"/>
      <c r="B46" s="84" t="s">
        <v>67</v>
      </c>
      <c r="C46" s="33">
        <f>IF('4-2-1'!V225&lt;&gt;"",'4-2-1'!V225,"")</f>
        <v>18829.757960462182</v>
      </c>
      <c r="D46" s="34">
        <f>IF('4-2-1'!W225&lt;&gt;"",'4-2-1'!W225,"")</f>
        <v>12.449481184358296</v>
      </c>
      <c r="E46" s="131">
        <f>IF(AND(ISNUMBER(D46),ISNUMBER(G46)),D46-G46,"")</f>
        <v>0.84571472031744221</v>
      </c>
      <c r="F46" s="33">
        <v>20393.364389235649</v>
      </c>
      <c r="G46" s="34">
        <v>11.603766464040854</v>
      </c>
      <c r="H46" s="131">
        <f>IF(AND(ISNUMBER(G46),ISNUMBER(J46)),G46-J46,"")</f>
        <v>1.603766464040854</v>
      </c>
      <c r="I46" s="33">
        <v>17529.09</v>
      </c>
      <c r="J46" s="34">
        <v>10</v>
      </c>
      <c r="K46" s="131">
        <f>J46-M46</f>
        <v>-0.30000000000000071</v>
      </c>
      <c r="L46" s="33">
        <v>19246.09</v>
      </c>
      <c r="M46" s="34">
        <v>10.3</v>
      </c>
      <c r="N46" s="131">
        <f>M46-P46</f>
        <v>-0.5</v>
      </c>
      <c r="O46" s="33">
        <v>24007</v>
      </c>
      <c r="P46" s="34">
        <v>10.8</v>
      </c>
      <c r="Q46" s="131">
        <f t="shared" si="0"/>
        <v>0.13316919362396717</v>
      </c>
      <c r="R46" s="33">
        <v>26860.6953125</v>
      </c>
      <c r="S46" s="34">
        <f>IF(ROUND(R48,0)=0,"",ROUND(R46,0)/ROUND(R48,0)*100)</f>
        <v>10.666830806376034</v>
      </c>
    </row>
    <row r="47" spans="1:19" s="32" customFormat="1" ht="35.1" customHeight="1" x14ac:dyDescent="0.15">
      <c r="A47" s="189"/>
      <c r="B47" s="85" t="s">
        <v>19</v>
      </c>
      <c r="C47" s="35">
        <f>IF('4-2-1'!V226&lt;&gt;"",'4-2-1'!V226,"")</f>
        <v>35725.824786640558</v>
      </c>
      <c r="D47" s="36">
        <f>IF('4-2-1'!W226&lt;&gt;"",'4-2-1'!W226,"")</f>
        <v>23.620483301530761</v>
      </c>
      <c r="E47" s="133">
        <f>IF(AND(ISNUMBER(D47),ISNUMBER(G47)),D47-G47,"")</f>
        <v>-0.62287954109677557</v>
      </c>
      <c r="F47" s="35">
        <v>42607.177074984815</v>
      </c>
      <c r="G47" s="36">
        <v>24.243362842627537</v>
      </c>
      <c r="H47" s="133">
        <f>IF(AND(ISNUMBER(G47),ISNUMBER(J47)),G47-J47,"")</f>
        <v>4.2433628426275369</v>
      </c>
      <c r="I47" s="35">
        <v>35251.1</v>
      </c>
      <c r="J47" s="36">
        <v>20</v>
      </c>
      <c r="K47" s="133">
        <f>J47-M47</f>
        <v>-0.30000000000000071</v>
      </c>
      <c r="L47" s="35">
        <v>38093.730000000003</v>
      </c>
      <c r="M47" s="36">
        <v>20.3</v>
      </c>
      <c r="N47" s="133">
        <f>M47-P47</f>
        <v>-2.3999999999999986</v>
      </c>
      <c r="O47" s="35">
        <v>50395</v>
      </c>
      <c r="P47" s="36">
        <v>22.7</v>
      </c>
      <c r="Q47" s="133">
        <f t="shared" si="0"/>
        <v>-2.8775996950178353</v>
      </c>
      <c r="R47" s="35">
        <v>64409.33984375</v>
      </c>
      <c r="S47" s="36">
        <f>IF(ROUND(R48,0)=0,"",ROUND(R47,0)/ROUND(R48,0)*100)</f>
        <v>25.577599695017835</v>
      </c>
    </row>
    <row r="48" spans="1:19" s="32" customFormat="1" ht="35.1" customHeight="1" x14ac:dyDescent="0.15">
      <c r="A48" s="98"/>
      <c r="B48" s="26"/>
      <c r="C48" s="41">
        <f>IF('4-2-1'!V227&lt;&gt;"",'4-2-1'!V227,"")</f>
        <v>151249.33868023477</v>
      </c>
      <c r="D48" s="38">
        <f>IF('4-2-1'!W227&lt;&gt;"",'4-2-1'!W227,"")</f>
        <v>100</v>
      </c>
      <c r="E48" s="134" t="s">
        <v>43</v>
      </c>
      <c r="F48" s="41">
        <v>175747.8009612918</v>
      </c>
      <c r="G48" s="38">
        <v>100</v>
      </c>
      <c r="H48" s="134" t="s">
        <v>43</v>
      </c>
      <c r="I48" s="41">
        <v>176127.73</v>
      </c>
      <c r="J48" s="38">
        <v>100</v>
      </c>
      <c r="K48" s="134" t="s">
        <v>43</v>
      </c>
      <c r="L48" s="41">
        <v>187225.9</v>
      </c>
      <c r="M48" s="38">
        <v>100</v>
      </c>
      <c r="N48" s="134" t="s">
        <v>36</v>
      </c>
      <c r="O48" s="41">
        <v>222470</v>
      </c>
      <c r="P48" s="38">
        <v>100</v>
      </c>
      <c r="Q48" s="134" t="s">
        <v>36</v>
      </c>
      <c r="R48" s="41">
        <v>251817.875</v>
      </c>
      <c r="S48" s="38">
        <f>IF(ROUND(R48,0)=0,"",ROUND(R48,0)/ROUND(R48,0)*100)</f>
        <v>100</v>
      </c>
    </row>
    <row r="49" spans="1:19" x14ac:dyDescent="0.15">
      <c r="A49" s="24"/>
      <c r="B49" s="24"/>
      <c r="C49" s="22"/>
      <c r="D49" s="23"/>
      <c r="E49" s="23"/>
      <c r="F49" s="22"/>
      <c r="G49" s="23"/>
      <c r="H49" s="23"/>
      <c r="I49" s="22"/>
      <c r="J49" s="23"/>
      <c r="K49" s="23"/>
      <c r="L49" s="24"/>
      <c r="M49" s="24"/>
      <c r="N49" s="24"/>
      <c r="O49" s="24"/>
      <c r="P49" s="24" t="str">
        <f>SUBSTITUTE('4-2-1'!Q229,"2．","（注）")</f>
        <v>（注）無効回答企業 143社を除く</v>
      </c>
      <c r="R49" s="24"/>
      <c r="S49" s="24"/>
    </row>
  </sheetData>
  <mergeCells count="14">
    <mergeCell ref="R4:S5"/>
    <mergeCell ref="C4:D5"/>
    <mergeCell ref="F4:G5"/>
    <mergeCell ref="I4:J5"/>
    <mergeCell ref="L4:M5"/>
    <mergeCell ref="O4:P5"/>
    <mergeCell ref="A37:A42"/>
    <mergeCell ref="A43:A47"/>
    <mergeCell ref="A5:A6"/>
    <mergeCell ref="A7:A12"/>
    <mergeCell ref="A13:A18"/>
    <mergeCell ref="A19:A24"/>
    <mergeCell ref="A25:A30"/>
    <mergeCell ref="A31:A36"/>
  </mergeCells>
  <phoneticPr fontId="3"/>
  <pageMargins left="0.59055118110236227" right="0.59055118110236227" top="0.98425196850393704" bottom="0.98425196850393704" header="0.51181102362204722" footer="0.51181102362204722"/>
  <pageSetup paperSize="9" scale="4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4-2-1</vt:lpstr>
      <vt:lpstr>4-2-2</vt:lpstr>
      <vt:lpstr>4-2-3</vt:lpstr>
      <vt:lpstr>'4-2-1'!Print_Area</vt:lpstr>
      <vt:lpstr>'4-2-2'!Print_Area</vt:lpstr>
      <vt:lpstr>'4-2-3'!Print_Area</vt:lpstr>
      <vt:lpstr>'4-2-1'!Print_Titles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dcterms:created xsi:type="dcterms:W3CDTF">2020-09-23T10:54:55Z</dcterms:created>
  <dcterms:modified xsi:type="dcterms:W3CDTF">2020-10-02T13:30:09Z</dcterms:modified>
</cp:coreProperties>
</file>