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0.13.124.20\disk1\001河川計画調整室\007経済係\01水害統計\【水害統計版下】\【H17～H5水害統計】\H12\"/>
    </mc:Choice>
  </mc:AlternateContent>
  <bookViews>
    <workbookView xWindow="0" yWindow="0" windowWidth="20490" windowHeight="6405"/>
  </bookViews>
  <sheets>
    <sheet name="hyo44" sheetId="1" r:id="rId1"/>
  </sheets>
  <definedNames>
    <definedName name="_xlnm.Print_Area" localSheetId="0">'hyo44'!$A:$L</definedName>
  </definedNames>
  <calcPr calcId="162913" fullCalcOnLoad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67" i="1" l="1"/>
  <c r="L67" i="1" s="1"/>
  <c r="I67" i="1"/>
  <c r="H67" i="1"/>
  <c r="E67" i="1"/>
  <c r="F67" i="1" s="1"/>
  <c r="C67" i="1"/>
  <c r="K66" i="1"/>
  <c r="I66" i="1"/>
  <c r="L66" i="1" s="1"/>
  <c r="F66" i="1"/>
  <c r="E66" i="1"/>
  <c r="C66" i="1"/>
  <c r="K65" i="1"/>
  <c r="I65" i="1"/>
  <c r="E65" i="1"/>
  <c r="C65" i="1"/>
  <c r="F65" i="1" s="1"/>
  <c r="K64" i="1"/>
  <c r="I64" i="1"/>
  <c r="E64" i="1"/>
  <c r="F64" i="1" s="1"/>
  <c r="C64" i="1"/>
  <c r="K63" i="1"/>
  <c r="I63" i="1"/>
  <c r="E63" i="1"/>
  <c r="F63" i="1" s="1"/>
  <c r="C63" i="1"/>
  <c r="K62" i="1"/>
  <c r="I62" i="1"/>
  <c r="F62" i="1"/>
  <c r="E62" i="1"/>
  <c r="C62" i="1"/>
  <c r="K61" i="1"/>
  <c r="I61" i="1"/>
  <c r="E61" i="1"/>
  <c r="C61" i="1"/>
  <c r="F61" i="1" s="1"/>
  <c r="K60" i="1"/>
  <c r="I60" i="1"/>
  <c r="E60" i="1"/>
  <c r="F60" i="1" s="1"/>
  <c r="C60" i="1"/>
  <c r="K59" i="1"/>
  <c r="I59" i="1"/>
  <c r="E59" i="1"/>
  <c r="F59" i="1" s="1"/>
  <c r="C59" i="1"/>
  <c r="K58" i="1"/>
  <c r="I58" i="1"/>
  <c r="F58" i="1"/>
  <c r="E58" i="1"/>
  <c r="C58" i="1"/>
  <c r="K57" i="1"/>
  <c r="I57" i="1"/>
  <c r="E57" i="1"/>
  <c r="C57" i="1"/>
  <c r="F57" i="1" s="1"/>
  <c r="K56" i="1"/>
  <c r="I56" i="1"/>
  <c r="E56" i="1"/>
  <c r="F56" i="1" s="1"/>
  <c r="C56" i="1"/>
  <c r="K55" i="1"/>
  <c r="I55" i="1"/>
  <c r="E55" i="1"/>
  <c r="F55" i="1" s="1"/>
  <c r="C55" i="1"/>
  <c r="K54" i="1"/>
  <c r="I54" i="1"/>
  <c r="F54" i="1"/>
  <c r="E54" i="1"/>
  <c r="C54" i="1"/>
  <c r="K53" i="1"/>
  <c r="I53" i="1"/>
  <c r="E53" i="1"/>
  <c r="C53" i="1"/>
  <c r="F53" i="1" s="1"/>
  <c r="K52" i="1"/>
  <c r="I52" i="1"/>
  <c r="E52" i="1"/>
  <c r="F52" i="1" s="1"/>
  <c r="C52" i="1"/>
  <c r="K51" i="1"/>
  <c r="I51" i="1"/>
  <c r="E51" i="1"/>
  <c r="F51" i="1" s="1"/>
  <c r="C51" i="1"/>
  <c r="K50" i="1"/>
  <c r="I50" i="1"/>
  <c r="F50" i="1"/>
  <c r="E50" i="1"/>
  <c r="C50" i="1"/>
  <c r="K49" i="1"/>
  <c r="I49" i="1"/>
  <c r="E49" i="1"/>
  <c r="C49" i="1"/>
  <c r="F49" i="1" s="1"/>
  <c r="K48" i="1"/>
  <c r="I48" i="1"/>
  <c r="E48" i="1"/>
  <c r="F48" i="1" s="1"/>
  <c r="C48" i="1"/>
  <c r="K47" i="1"/>
  <c r="I47" i="1"/>
  <c r="E47" i="1"/>
  <c r="F47" i="1" s="1"/>
  <c r="C47" i="1"/>
  <c r="K46" i="1"/>
  <c r="I46" i="1"/>
  <c r="F46" i="1"/>
  <c r="E46" i="1"/>
  <c r="C46" i="1"/>
  <c r="K45" i="1"/>
  <c r="I45" i="1"/>
  <c r="E45" i="1"/>
  <c r="C45" i="1"/>
  <c r="F45" i="1" s="1"/>
  <c r="K44" i="1"/>
  <c r="I44" i="1"/>
  <c r="E44" i="1"/>
  <c r="F44" i="1" s="1"/>
  <c r="C44" i="1"/>
  <c r="K43" i="1"/>
  <c r="I43" i="1"/>
  <c r="E43" i="1"/>
  <c r="F43" i="1" s="1"/>
  <c r="C43" i="1"/>
  <c r="K42" i="1"/>
  <c r="I42" i="1"/>
  <c r="F42" i="1"/>
  <c r="E42" i="1"/>
  <c r="C42" i="1"/>
  <c r="K41" i="1"/>
  <c r="I41" i="1"/>
  <c r="E41" i="1"/>
  <c r="C41" i="1"/>
  <c r="F41" i="1" s="1"/>
  <c r="K40" i="1"/>
  <c r="I40" i="1"/>
  <c r="E40" i="1"/>
  <c r="F40" i="1" s="1"/>
  <c r="C40" i="1"/>
  <c r="K39" i="1"/>
  <c r="I39" i="1"/>
  <c r="E39" i="1"/>
  <c r="F39" i="1" s="1"/>
  <c r="C39" i="1"/>
  <c r="K38" i="1"/>
  <c r="I38" i="1"/>
  <c r="E38" i="1"/>
  <c r="C38" i="1"/>
  <c r="K37" i="1"/>
  <c r="I37" i="1"/>
  <c r="F37" i="1"/>
  <c r="E37" i="1"/>
  <c r="C37" i="1"/>
  <c r="K36" i="1"/>
  <c r="I36" i="1"/>
  <c r="E36" i="1"/>
  <c r="C36" i="1"/>
  <c r="F36" i="1" s="1"/>
  <c r="K35" i="1"/>
  <c r="I35" i="1"/>
  <c r="E35" i="1"/>
  <c r="F35" i="1" s="1"/>
  <c r="C35" i="1"/>
  <c r="K34" i="1"/>
  <c r="I34" i="1"/>
  <c r="E34" i="1"/>
  <c r="F34" i="1" s="1"/>
  <c r="C34" i="1"/>
  <c r="K33" i="1"/>
  <c r="I33" i="1"/>
  <c r="F33" i="1"/>
  <c r="E33" i="1"/>
  <c r="C33" i="1"/>
  <c r="K32" i="1"/>
  <c r="I32" i="1"/>
  <c r="E32" i="1"/>
  <c r="C32" i="1"/>
  <c r="F32" i="1" s="1"/>
  <c r="K31" i="1"/>
  <c r="I31" i="1"/>
  <c r="E31" i="1"/>
  <c r="F31" i="1" s="1"/>
  <c r="C31" i="1"/>
  <c r="K30" i="1"/>
  <c r="I30" i="1"/>
  <c r="E30" i="1"/>
  <c r="F30" i="1" s="1"/>
  <c r="C30" i="1"/>
  <c r="K29" i="1"/>
  <c r="I29" i="1"/>
  <c r="F29" i="1"/>
  <c r="E29" i="1"/>
  <c r="C29" i="1"/>
  <c r="K28" i="1"/>
  <c r="I28" i="1"/>
  <c r="E28" i="1"/>
  <c r="C28" i="1"/>
  <c r="F28" i="1" s="1"/>
  <c r="K27" i="1"/>
  <c r="I27" i="1"/>
  <c r="E27" i="1"/>
  <c r="F27" i="1" s="1"/>
  <c r="C27" i="1"/>
  <c r="K26" i="1"/>
  <c r="I26" i="1"/>
  <c r="E26" i="1"/>
  <c r="C26" i="1"/>
  <c r="K25" i="1"/>
  <c r="I25" i="1"/>
  <c r="E25" i="1"/>
  <c r="F25" i="1" s="1"/>
  <c r="C25" i="1"/>
  <c r="K24" i="1"/>
  <c r="I24" i="1"/>
  <c r="E24" i="1"/>
  <c r="C24" i="1"/>
  <c r="K23" i="1"/>
  <c r="I23" i="1"/>
  <c r="F23" i="1"/>
  <c r="E23" i="1"/>
  <c r="C23" i="1"/>
  <c r="K22" i="1"/>
  <c r="I22" i="1"/>
  <c r="E22" i="1"/>
  <c r="C22" i="1"/>
  <c r="F22" i="1" s="1"/>
  <c r="K21" i="1"/>
  <c r="I21" i="1"/>
  <c r="E21" i="1"/>
  <c r="C21" i="1"/>
  <c r="K20" i="1"/>
  <c r="I20" i="1"/>
  <c r="E20" i="1"/>
  <c r="F20" i="1" s="1"/>
  <c r="C20" i="1"/>
  <c r="K19" i="1"/>
  <c r="I19" i="1"/>
  <c r="E19" i="1"/>
  <c r="F19" i="1" s="1"/>
  <c r="C19" i="1"/>
  <c r="K18" i="1"/>
  <c r="I18" i="1"/>
  <c r="F18" i="1"/>
  <c r="E18" i="1"/>
  <c r="C18" i="1"/>
  <c r="K17" i="1"/>
  <c r="I17" i="1"/>
  <c r="E17" i="1"/>
  <c r="C17" i="1"/>
  <c r="F17" i="1" s="1"/>
  <c r="K16" i="1"/>
  <c r="I16" i="1"/>
  <c r="E16" i="1"/>
  <c r="F16" i="1" s="1"/>
  <c r="C16" i="1"/>
  <c r="K15" i="1"/>
  <c r="I15" i="1"/>
  <c r="E15" i="1"/>
  <c r="F15" i="1" s="1"/>
  <c r="C15" i="1"/>
  <c r="K14" i="1"/>
  <c r="I14" i="1"/>
  <c r="F14" i="1"/>
  <c r="E14" i="1"/>
  <c r="C14" i="1"/>
  <c r="K13" i="1"/>
  <c r="I13" i="1"/>
  <c r="E13" i="1"/>
  <c r="C13" i="1"/>
  <c r="F13" i="1" s="1"/>
  <c r="F12" i="1"/>
  <c r="E12" i="1"/>
  <c r="C12" i="1"/>
  <c r="I11" i="1"/>
  <c r="F11" i="1"/>
  <c r="E11" i="1"/>
  <c r="C11" i="1"/>
  <c r="I10" i="1"/>
  <c r="F10" i="1"/>
  <c r="E10" i="1"/>
  <c r="C10" i="1"/>
  <c r="I9" i="1"/>
  <c r="F9" i="1"/>
  <c r="E9" i="1"/>
  <c r="C9" i="1"/>
  <c r="K8" i="1"/>
  <c r="I8" i="1"/>
  <c r="E8" i="1"/>
  <c r="C8" i="1"/>
  <c r="F8" i="1" s="1"/>
  <c r="K7" i="1"/>
  <c r="I7" i="1"/>
  <c r="E7" i="1"/>
  <c r="F7" i="1" s="1"/>
  <c r="C7" i="1"/>
</calcChain>
</file>

<file path=xl/sharedStrings.xml><?xml version="1.0" encoding="utf-8"?>
<sst xmlns="http://schemas.openxmlformats.org/spreadsheetml/2006/main" count="174" uniqueCount="114">
  <si>
    <t>２．国民所得に対する水害被害額の割合（表－４４）</t>
  </si>
  <si>
    <t>（実質額は平成７年基準）</t>
    <phoneticPr fontId="5"/>
  </si>
  <si>
    <t>西暦(年号)</t>
  </si>
  <si>
    <t>国民所得</t>
  </si>
  <si>
    <t>水害被害額</t>
  </si>
  <si>
    <t>被害率(%)</t>
  </si>
  <si>
    <t>名目</t>
  </si>
  <si>
    <t>実質（Ａ）</t>
  </si>
  <si>
    <t>実質（Ｂ）</t>
  </si>
  <si>
    <t>(B)/(A)</t>
  </si>
  <si>
    <t>百万円</t>
  </si>
  <si>
    <t>億円</t>
  </si>
  <si>
    <t>千円</t>
  </si>
  <si>
    <t xml:space="preserve"> </t>
  </si>
  <si>
    <t>h7ﾃﾞﾌ</t>
    <phoneticPr fontId="4"/>
  </si>
  <si>
    <t>H7ﾃﾞﾌ</t>
    <phoneticPr fontId="4"/>
  </si>
  <si>
    <t>1879(明12)</t>
    <rPh sb="5" eb="6">
      <t>メイ</t>
    </rPh>
    <phoneticPr fontId="5"/>
  </si>
  <si>
    <t>1940(昭15)</t>
    <rPh sb="5" eb="6">
      <t>ショウワ</t>
    </rPh>
    <phoneticPr fontId="5"/>
  </si>
  <si>
    <t>1880(  13)</t>
  </si>
  <si>
    <t>(  16)</t>
  </si>
  <si>
    <t>(  14)</t>
  </si>
  <si>
    <t>(  17)</t>
  </si>
  <si>
    <t>－</t>
  </si>
  <si>
    <t>(  15)</t>
  </si>
  <si>
    <t>(  18)</t>
  </si>
  <si>
    <t>(億円)484</t>
  </si>
  <si>
    <t>(  19)</t>
  </si>
  <si>
    <t>1945(  20)</t>
  </si>
  <si>
    <t>－</t>
    <phoneticPr fontId="5"/>
  </si>
  <si>
    <t>(百万円)-</t>
  </si>
  <si>
    <t>1885(  18)</t>
  </si>
  <si>
    <t>(  21)</t>
  </si>
  <si>
    <t>(  22)</t>
  </si>
  <si>
    <t>(  20)</t>
  </si>
  <si>
    <t>(  23)</t>
  </si>
  <si>
    <t>(  24)</t>
  </si>
  <si>
    <t>1950(  25)</t>
  </si>
  <si>
    <t>1890(  23)</t>
  </si>
  <si>
    <t>(  26)</t>
  </si>
  <si>
    <t>(  27)</t>
  </si>
  <si>
    <t>(  25)</t>
  </si>
  <si>
    <t>(  28)</t>
  </si>
  <si>
    <t>(  29)</t>
  </si>
  <si>
    <t>1955(  30)</t>
  </si>
  <si>
    <t>1895(  28)</t>
  </si>
  <si>
    <t>(  31)</t>
  </si>
  <si>
    <t>(  32)</t>
  </si>
  <si>
    <t>(  30)</t>
  </si>
  <si>
    <t>(  33)</t>
  </si>
  <si>
    <t>(  34)</t>
  </si>
  <si>
    <t>1960(  35)</t>
  </si>
  <si>
    <t>1900(  33)</t>
  </si>
  <si>
    <t>(  36)</t>
  </si>
  <si>
    <t>(  37)</t>
  </si>
  <si>
    <t>(  35)</t>
  </si>
  <si>
    <t>(  38)</t>
  </si>
  <si>
    <t>(  39)</t>
  </si>
  <si>
    <t>1965(  40)</t>
  </si>
  <si>
    <t>1905(  38)</t>
  </si>
  <si>
    <t>(  41)</t>
  </si>
  <si>
    <t>(  42)</t>
  </si>
  <si>
    <t>(  40)</t>
  </si>
  <si>
    <t>(  43)</t>
  </si>
  <si>
    <t>(  44)</t>
  </si>
  <si>
    <t>1970(  45)</t>
  </si>
  <si>
    <t>1910(  43)</t>
  </si>
  <si>
    <t>(  46)</t>
  </si>
  <si>
    <t>(  47)</t>
  </si>
  <si>
    <t>(大 1)</t>
  </si>
  <si>
    <t>(  48)</t>
  </si>
  <si>
    <t>(   2)</t>
  </si>
  <si>
    <t>(  49)</t>
  </si>
  <si>
    <t>(   3)</t>
  </si>
  <si>
    <t>1975(  50)</t>
  </si>
  <si>
    <t>1915(   4)</t>
  </si>
  <si>
    <t>(  51)</t>
  </si>
  <si>
    <t>(   5)</t>
  </si>
  <si>
    <t>(  52)</t>
  </si>
  <si>
    <t>(   6)</t>
  </si>
  <si>
    <t>(  53)</t>
  </si>
  <si>
    <t>(   7)</t>
  </si>
  <si>
    <t>(  54)</t>
  </si>
  <si>
    <t>(   8)</t>
  </si>
  <si>
    <t>1980(  55)</t>
  </si>
  <si>
    <t>1920(   9)</t>
  </si>
  <si>
    <t>(  56)</t>
  </si>
  <si>
    <t>(  10)</t>
  </si>
  <si>
    <t>(  57)</t>
  </si>
  <si>
    <t>(  11)</t>
  </si>
  <si>
    <t>(  58)</t>
  </si>
  <si>
    <t>(  12)</t>
  </si>
  <si>
    <t>(  59)</t>
  </si>
  <si>
    <t>(  13)</t>
  </si>
  <si>
    <t>1985(  60)</t>
  </si>
  <si>
    <t>1925(  14)</t>
  </si>
  <si>
    <t>(  61)</t>
  </si>
  <si>
    <t>(昭 1)</t>
  </si>
  <si>
    <t>(  62)</t>
  </si>
  <si>
    <t>(  63)</t>
  </si>
  <si>
    <t>(平 1)</t>
  </si>
  <si>
    <t>(   4)</t>
  </si>
  <si>
    <t>1990(   2)</t>
  </si>
  <si>
    <t>1930(   5)</t>
  </si>
  <si>
    <t>(   9)</t>
  </si>
  <si>
    <t>1935(  10)</t>
  </si>
  <si>
    <t>(  11)</t>
    <phoneticPr fontId="5"/>
  </si>
  <si>
    <t>1937(  12)</t>
  </si>
  <si>
    <t>(  10)</t>
    <phoneticPr fontId="5"/>
  </si>
  <si>
    <t>1941(  14)</t>
  </si>
  <si>
    <t>（注）1.国民所得は、昭和17年までは「日本経済の成長率」（大川一司編）、昭和21年～26年は「経済要覧」（経済企画庁1957年版）、</t>
  </si>
  <si>
    <t>　　　　昭和27～39年は「国民所得統計年報」（1978年版）、昭和40年以降は「国民経済計算年報（1994年版～2001年版）」による。</t>
    <rPh sb="61" eb="62">
      <t>ネン</t>
    </rPh>
    <rPh sb="62" eb="63">
      <t>バン</t>
    </rPh>
    <phoneticPr fontId="5"/>
  </si>
  <si>
    <t xml:space="preserve">        また、平成12年の国民所得は、平成11年の値に平成12年度の実績見込み増減率を乗じて推定した。</t>
    <rPh sb="11" eb="13">
      <t>ヘイセイ</t>
    </rPh>
    <rPh sb="15" eb="16">
      <t>ネン</t>
    </rPh>
    <rPh sb="17" eb="19">
      <t>コクミン</t>
    </rPh>
    <rPh sb="19" eb="21">
      <t>ショトク</t>
    </rPh>
    <rPh sb="23" eb="25">
      <t>ヘイセイ</t>
    </rPh>
    <rPh sb="27" eb="28">
      <t>ネン</t>
    </rPh>
    <rPh sb="29" eb="30">
      <t>アタイ</t>
    </rPh>
    <rPh sb="31" eb="33">
      <t>ヘイセイ</t>
    </rPh>
    <rPh sb="35" eb="37">
      <t>ネンド</t>
    </rPh>
    <rPh sb="38" eb="40">
      <t>ジッセキ</t>
    </rPh>
    <rPh sb="40" eb="42">
      <t>ミコ</t>
    </rPh>
    <rPh sb="43" eb="46">
      <t>ゾウゲンリツ</t>
    </rPh>
    <rPh sb="47" eb="48">
      <t>ジョウ</t>
    </rPh>
    <rPh sb="50" eb="52">
      <t>スイテイ</t>
    </rPh>
    <phoneticPr fontId="5"/>
  </si>
  <si>
    <t>　　　2.水害被害額は、明治12～昭和20年は「内務省土木局第30回統計年報」、昭和21～35年は「戦後水害被害額推計」（河川計画</t>
    <rPh sb="7" eb="9">
      <t>ヒガイ</t>
    </rPh>
    <phoneticPr fontId="5"/>
  </si>
  <si>
    <t>　　　　課）、昭和36年以降は各年「水害統計」による。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</si>
</sst>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_ "/>
    <numFmt numFmtId="177" formatCode="0.000_ "/>
    <numFmt numFmtId="178" formatCode="#,##0;[Red]#,##0"/>
  </numFmts>
  <fonts count="8" x14ac:knownFonts="1">
    <font>
      <sz val="11"/>
      <color theme="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charset val="128"/>
    </font>
    <font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38" fontId="6" fillId="0" borderId="0" applyFont="0" applyFill="0" applyBorder="0" applyAlignment="0" applyProtection="0"/>
    <xf numFmtId="0" fontId="1" fillId="0" borderId="0"/>
  </cellStyleXfs>
  <cellXfs count="49">
    <xf numFmtId="0" fontId="0" fillId="0" borderId="0" xfId="0">
      <alignment vertical="center"/>
    </xf>
    <xf numFmtId="2" fontId="2" fillId="0" borderId="0" xfId="2" quotePrefix="1" applyNumberFormat="1" applyFont="1" applyAlignment="1">
      <alignment horizontal="centerContinuous" vertical="center"/>
    </xf>
    <xf numFmtId="0" fontId="1" fillId="0" borderId="0" xfId="2" applyAlignment="1">
      <alignment horizontal="centerContinuous" vertical="center"/>
    </xf>
    <xf numFmtId="0" fontId="1" fillId="0" borderId="0" xfId="2" applyAlignment="1">
      <alignment vertical="center"/>
    </xf>
    <xf numFmtId="176" fontId="1" fillId="0" borderId="0" xfId="2" applyNumberFormat="1" applyAlignment="1">
      <alignment vertical="center"/>
    </xf>
    <xf numFmtId="2" fontId="1" fillId="0" borderId="0" xfId="2" applyNumberFormat="1" applyAlignment="1">
      <alignment vertical="center"/>
    </xf>
    <xf numFmtId="0" fontId="4" fillId="0" borderId="0" xfId="2" applyFont="1" applyAlignment="1">
      <alignment horizontal="right" vertical="center"/>
    </xf>
    <xf numFmtId="0" fontId="4" fillId="0" borderId="1" xfId="2" applyFont="1" applyBorder="1" applyAlignment="1">
      <alignment horizontal="center" vertical="center"/>
    </xf>
    <xf numFmtId="0" fontId="4" fillId="0" borderId="2" xfId="2" quotePrefix="1" applyFont="1" applyBorder="1" applyAlignment="1">
      <alignment horizontal="centerContinuous" vertical="center"/>
    </xf>
    <xf numFmtId="0" fontId="4" fillId="0" borderId="2" xfId="2" applyFont="1" applyBorder="1" applyAlignment="1">
      <alignment horizontal="centerContinuous" vertical="center"/>
    </xf>
    <xf numFmtId="0" fontId="4" fillId="0" borderId="3" xfId="2" quotePrefix="1" applyFont="1" applyBorder="1" applyAlignment="1">
      <alignment horizontal="centerContinuous" vertical="center"/>
    </xf>
    <xf numFmtId="2" fontId="4" fillId="0" borderId="4" xfId="2" quotePrefix="1" applyNumberFormat="1" applyFont="1" applyBorder="1" applyAlignment="1">
      <alignment horizontal="center" vertical="center"/>
    </xf>
    <xf numFmtId="0" fontId="4" fillId="0" borderId="5" xfId="2" quotePrefix="1" applyFont="1" applyBorder="1" applyAlignment="1">
      <alignment horizontal="center" vertical="center"/>
    </xf>
    <xf numFmtId="0" fontId="4" fillId="0" borderId="6" xfId="2" applyFont="1" applyBorder="1" applyAlignment="1">
      <alignment horizontal="center" vertical="center"/>
    </xf>
    <xf numFmtId="0" fontId="4" fillId="0" borderId="7" xfId="2" applyFont="1" applyBorder="1" applyAlignment="1">
      <alignment horizontal="center" vertical="center"/>
    </xf>
    <xf numFmtId="0" fontId="4" fillId="0" borderId="8" xfId="2" applyFont="1" applyBorder="1" applyAlignment="1">
      <alignment horizontal="center" vertical="center"/>
    </xf>
    <xf numFmtId="2" fontId="4" fillId="0" borderId="9" xfId="2" applyNumberFormat="1" applyFont="1" applyBorder="1" applyAlignment="1">
      <alignment horizontal="center" vertical="center"/>
    </xf>
    <xf numFmtId="0" fontId="4" fillId="0" borderId="10" xfId="2" applyFont="1" applyBorder="1" applyAlignment="1">
      <alignment horizontal="center" vertical="center"/>
    </xf>
    <xf numFmtId="0" fontId="4" fillId="0" borderId="11" xfId="2" applyFont="1" applyBorder="1" applyAlignment="1">
      <alignment vertical="center"/>
    </xf>
    <xf numFmtId="0" fontId="4" fillId="0" borderId="12" xfId="2" applyFont="1" applyBorder="1" applyAlignment="1">
      <alignment horizontal="center" vertical="center"/>
    </xf>
    <xf numFmtId="2" fontId="4" fillId="0" borderId="13" xfId="2" applyNumberFormat="1" applyFont="1" applyBorder="1" applyAlignment="1">
      <alignment vertical="center"/>
    </xf>
    <xf numFmtId="0" fontId="4" fillId="0" borderId="14" xfId="2" applyFont="1" applyBorder="1" applyAlignment="1">
      <alignment vertical="center"/>
    </xf>
    <xf numFmtId="0" fontId="4" fillId="0" borderId="15" xfId="2" applyFont="1" applyBorder="1" applyAlignment="1">
      <alignment vertical="center"/>
    </xf>
    <xf numFmtId="176" fontId="1" fillId="0" borderId="0" xfId="2" applyNumberFormat="1" applyFont="1" applyAlignment="1">
      <alignment vertical="center"/>
    </xf>
    <xf numFmtId="0" fontId="4" fillId="0" borderId="11" xfId="2" applyFont="1" applyBorder="1" applyAlignment="1">
      <alignment horizontal="right" vertical="center"/>
    </xf>
    <xf numFmtId="38" fontId="4" fillId="0" borderId="12" xfId="1" applyFont="1" applyBorder="1" applyAlignment="1">
      <alignment horizontal="right" vertical="center"/>
    </xf>
    <xf numFmtId="2" fontId="4" fillId="0" borderId="13" xfId="2" applyNumberFormat="1" applyFont="1" applyBorder="1" applyAlignment="1">
      <alignment horizontal="right" vertical="center"/>
    </xf>
    <xf numFmtId="49" fontId="4" fillId="0" borderId="14" xfId="2" applyNumberFormat="1" applyFont="1" applyBorder="1" applyAlignment="1">
      <alignment horizontal="right" vertical="center"/>
    </xf>
    <xf numFmtId="2" fontId="4" fillId="0" borderId="16" xfId="2" applyNumberFormat="1" applyFont="1" applyBorder="1" applyAlignment="1">
      <alignment horizontal="right" vertical="center"/>
    </xf>
    <xf numFmtId="0" fontId="4" fillId="0" borderId="14" xfId="2" applyFont="1" applyBorder="1" applyAlignment="1">
      <alignment horizontal="right" vertical="center"/>
    </xf>
    <xf numFmtId="49" fontId="4" fillId="0" borderId="11" xfId="2" applyNumberFormat="1" applyFont="1" applyBorder="1" applyAlignment="1">
      <alignment horizontal="right" vertical="center"/>
    </xf>
    <xf numFmtId="177" fontId="1" fillId="0" borderId="0" xfId="2" applyNumberFormat="1" applyAlignment="1">
      <alignment vertical="center"/>
    </xf>
    <xf numFmtId="0" fontId="4" fillId="0" borderId="14" xfId="2" quotePrefix="1" applyFont="1" applyBorder="1" applyAlignment="1">
      <alignment horizontal="right" vertical="center"/>
    </xf>
    <xf numFmtId="38" fontId="4" fillId="0" borderId="12" xfId="1" applyFont="1" applyBorder="1" applyAlignment="1">
      <alignment vertical="center"/>
    </xf>
    <xf numFmtId="2" fontId="4" fillId="0" borderId="15" xfId="2" applyNumberFormat="1" applyFont="1" applyBorder="1" applyAlignment="1">
      <alignment horizontal="right" vertical="center"/>
    </xf>
    <xf numFmtId="178" fontId="4" fillId="0" borderId="12" xfId="2" applyNumberFormat="1" applyFont="1" applyBorder="1" applyAlignment="1">
      <alignment vertical="center"/>
    </xf>
    <xf numFmtId="49" fontId="4" fillId="0" borderId="17" xfId="2" applyNumberFormat="1" applyFont="1" applyBorder="1" applyAlignment="1">
      <alignment horizontal="right" vertical="center"/>
    </xf>
    <xf numFmtId="38" fontId="4" fillId="0" borderId="18" xfId="1" applyFont="1" applyBorder="1" applyAlignment="1">
      <alignment horizontal="right" vertical="center"/>
    </xf>
    <xf numFmtId="2" fontId="4" fillId="0" borderId="19" xfId="2" applyNumberFormat="1" applyFont="1" applyBorder="1" applyAlignment="1">
      <alignment horizontal="right" vertical="center"/>
    </xf>
    <xf numFmtId="0" fontId="4" fillId="0" borderId="17" xfId="2" quotePrefix="1" applyFont="1" applyBorder="1" applyAlignment="1">
      <alignment horizontal="right" vertical="center"/>
    </xf>
    <xf numFmtId="178" fontId="4" fillId="0" borderId="18" xfId="2" applyNumberFormat="1" applyFont="1" applyBorder="1" applyAlignment="1">
      <alignment vertical="center"/>
    </xf>
    <xf numFmtId="49" fontId="4" fillId="0" borderId="0" xfId="2" applyNumberFormat="1" applyFont="1" applyBorder="1" applyAlignment="1">
      <alignment horizontal="right" vertical="center"/>
    </xf>
    <xf numFmtId="38" fontId="4" fillId="0" borderId="0" xfId="1" applyFont="1" applyBorder="1" applyAlignment="1">
      <alignment horizontal="right" vertical="center"/>
    </xf>
    <xf numFmtId="2" fontId="4" fillId="0" borderId="0" xfId="2" applyNumberFormat="1" applyFont="1" applyBorder="1" applyAlignment="1">
      <alignment horizontal="right" vertical="center"/>
    </xf>
    <xf numFmtId="0" fontId="4" fillId="0" borderId="0" xfId="2" quotePrefix="1" applyFont="1" applyBorder="1" applyAlignment="1">
      <alignment horizontal="right" vertical="center"/>
    </xf>
    <xf numFmtId="0" fontId="7" fillId="0" borderId="0" xfId="2" applyFont="1" applyBorder="1" applyAlignment="1">
      <alignment vertical="center"/>
    </xf>
    <xf numFmtId="0" fontId="4" fillId="0" borderId="0" xfId="2" applyFont="1" applyAlignment="1">
      <alignment vertical="center"/>
    </xf>
    <xf numFmtId="0" fontId="7" fillId="0" borderId="0" xfId="2" applyFont="1" applyAlignment="1">
      <alignment vertical="center"/>
    </xf>
    <xf numFmtId="2" fontId="7" fillId="0" borderId="0" xfId="2" applyNumberFormat="1" applyFont="1" applyAlignment="1">
      <alignment vertical="center"/>
    </xf>
  </cellXfs>
  <cellStyles count="3">
    <cellStyle name="桁区切り" xfId="1" builtinId="6"/>
    <cellStyle name="標準" xfId="0" builtinId="0"/>
    <cellStyle name="標準_表36～4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79"/>
  <sheetViews>
    <sheetView tabSelected="1" workbookViewId="0">
      <selection activeCell="A3" sqref="A3"/>
    </sheetView>
  </sheetViews>
  <sheetFormatPr defaultRowHeight="13.5" x14ac:dyDescent="0.4"/>
  <cols>
    <col min="1" max="1" width="9.375" style="3" customWidth="1"/>
    <col min="2" max="2" width="6.5" style="3" bestFit="1" customWidth="1"/>
    <col min="3" max="3" width="8.375" style="3" customWidth="1"/>
    <col min="4" max="4" width="7.25" style="3" bestFit="1" customWidth="1"/>
    <col min="5" max="5" width="8.375" style="3" customWidth="1"/>
    <col min="6" max="6" width="7.625" style="5" customWidth="1"/>
    <col min="7" max="7" width="9.375" style="3" customWidth="1"/>
    <col min="8" max="8" width="9" style="3"/>
    <col min="9" max="9" width="8.375" style="3" customWidth="1"/>
    <col min="10" max="10" width="9" style="3"/>
    <col min="11" max="11" width="8.375" style="3" customWidth="1"/>
    <col min="12" max="12" width="7.875" style="3" customWidth="1"/>
    <col min="13" max="13" width="8.625" style="3" customWidth="1"/>
    <col min="14" max="14" width="9.125" style="4" bestFit="1" customWidth="1"/>
    <col min="15" max="15" width="9" style="4"/>
    <col min="16" max="16384" width="9" style="3"/>
  </cols>
  <sheetData>
    <row r="1" spans="1:15" ht="14.25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5" ht="14.25" x14ac:dyDescent="0.4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5" ht="14.25" thickBot="1" x14ac:dyDescent="0.45">
      <c r="L3" s="6" t="s">
        <v>1</v>
      </c>
    </row>
    <row r="4" spans="1:15" ht="12.95" customHeight="1" x14ac:dyDescent="0.4">
      <c r="A4" s="7" t="s">
        <v>2</v>
      </c>
      <c r="B4" s="8" t="s">
        <v>3</v>
      </c>
      <c r="C4" s="9"/>
      <c r="D4" s="10" t="s">
        <v>4</v>
      </c>
      <c r="E4" s="9"/>
      <c r="F4" s="11" t="s">
        <v>5</v>
      </c>
      <c r="G4" s="7" t="s">
        <v>2</v>
      </c>
      <c r="H4" s="8" t="s">
        <v>3</v>
      </c>
      <c r="I4" s="9"/>
      <c r="J4" s="10" t="s">
        <v>4</v>
      </c>
      <c r="K4" s="9"/>
      <c r="L4" s="12" t="s">
        <v>5</v>
      </c>
    </row>
    <row r="5" spans="1:15" ht="12.95" customHeight="1" thickBot="1" x14ac:dyDescent="0.45">
      <c r="A5" s="13"/>
      <c r="B5" s="14" t="s">
        <v>6</v>
      </c>
      <c r="C5" s="15" t="s">
        <v>7</v>
      </c>
      <c r="D5" s="15" t="s">
        <v>6</v>
      </c>
      <c r="E5" s="14" t="s">
        <v>8</v>
      </c>
      <c r="F5" s="16" t="s">
        <v>9</v>
      </c>
      <c r="G5" s="13"/>
      <c r="H5" s="14" t="s">
        <v>6</v>
      </c>
      <c r="I5" s="15" t="s">
        <v>7</v>
      </c>
      <c r="J5" s="15" t="s">
        <v>6</v>
      </c>
      <c r="K5" s="14" t="s">
        <v>8</v>
      </c>
      <c r="L5" s="17" t="s">
        <v>9</v>
      </c>
    </row>
    <row r="6" spans="1:15" ht="12.95" customHeight="1" thickTop="1" x14ac:dyDescent="0.4">
      <c r="A6" s="18"/>
      <c r="B6" s="19" t="s">
        <v>10</v>
      </c>
      <c r="C6" s="19" t="s">
        <v>11</v>
      </c>
      <c r="D6" s="19" t="s">
        <v>12</v>
      </c>
      <c r="E6" s="19" t="s">
        <v>11</v>
      </c>
      <c r="F6" s="20"/>
      <c r="G6" s="21"/>
      <c r="H6" s="19" t="s">
        <v>10</v>
      </c>
      <c r="I6" s="19" t="s">
        <v>11</v>
      </c>
      <c r="J6" s="19" t="s">
        <v>12</v>
      </c>
      <c r="K6" s="19" t="s">
        <v>11</v>
      </c>
      <c r="L6" s="22" t="s">
        <v>13</v>
      </c>
      <c r="N6" s="23" t="s">
        <v>14</v>
      </c>
      <c r="O6" s="23" t="s">
        <v>15</v>
      </c>
    </row>
    <row r="7" spans="1:15" ht="12.95" customHeight="1" x14ac:dyDescent="0.4">
      <c r="A7" s="24" t="s">
        <v>16</v>
      </c>
      <c r="B7" s="25">
        <v>604</v>
      </c>
      <c r="C7" s="25">
        <f>B7*$N7/100</f>
        <v>24018.664000000001</v>
      </c>
      <c r="D7" s="25">
        <v>2912</v>
      </c>
      <c r="E7" s="25">
        <f>D7*$N7/100000</f>
        <v>115.798592</v>
      </c>
      <c r="F7" s="26">
        <f t="shared" ref="F7:F20" si="0">IF(OR(E7="－",C7="－"),"－",ROUND(ROUND((E7/C7)*100,3),2))</f>
        <v>0.48</v>
      </c>
      <c r="G7" s="27" t="s">
        <v>17</v>
      </c>
      <c r="H7" s="25">
        <v>32183</v>
      </c>
      <c r="I7" s="25">
        <f>H7*$O7/100</f>
        <v>293444.59399999998</v>
      </c>
      <c r="J7" s="25">
        <v>102445</v>
      </c>
      <c r="K7" s="25">
        <f>J7*$O7/100000</f>
        <v>934.09351000000004</v>
      </c>
      <c r="L7" s="28">
        <v>0.32</v>
      </c>
      <c r="N7" s="4">
        <v>3976.6</v>
      </c>
      <c r="O7" s="4">
        <v>911.8</v>
      </c>
    </row>
    <row r="8" spans="1:15" ht="12.95" customHeight="1" x14ac:dyDescent="0.4">
      <c r="A8" s="24" t="s">
        <v>18</v>
      </c>
      <c r="B8" s="25">
        <v>790</v>
      </c>
      <c r="C8" s="25">
        <f t="shared" ref="C8:C67" si="1">B8*$N8/100</f>
        <v>26337.81</v>
      </c>
      <c r="D8" s="25">
        <v>4188</v>
      </c>
      <c r="E8" s="25">
        <f t="shared" ref="E8:E67" si="2">D8*$N8/100000</f>
        <v>139.62373200000002</v>
      </c>
      <c r="F8" s="26">
        <f t="shared" si="0"/>
        <v>0.53</v>
      </c>
      <c r="G8" s="29" t="s">
        <v>19</v>
      </c>
      <c r="H8" s="25">
        <v>35894</v>
      </c>
      <c r="I8" s="25">
        <f>H8*$O8/100</f>
        <v>303304.3</v>
      </c>
      <c r="J8" s="25">
        <v>423094</v>
      </c>
      <c r="K8" s="25">
        <f>J8*$O8/100000</f>
        <v>3575.1442999999999</v>
      </c>
      <c r="L8" s="28">
        <v>1.18</v>
      </c>
      <c r="N8" s="4">
        <v>3333.9</v>
      </c>
      <c r="O8" s="4">
        <v>845</v>
      </c>
    </row>
    <row r="9" spans="1:15" ht="12.95" customHeight="1" x14ac:dyDescent="0.4">
      <c r="A9" s="30" t="s">
        <v>20</v>
      </c>
      <c r="B9" s="25">
        <v>801</v>
      </c>
      <c r="C9" s="25">
        <f t="shared" si="1"/>
        <v>24166.17</v>
      </c>
      <c r="D9" s="25">
        <v>4067</v>
      </c>
      <c r="E9" s="25">
        <f t="shared" si="2"/>
        <v>122.70139</v>
      </c>
      <c r="F9" s="26">
        <f t="shared" si="0"/>
        <v>0.51</v>
      </c>
      <c r="G9" s="27" t="s">
        <v>21</v>
      </c>
      <c r="H9" s="25">
        <v>41314</v>
      </c>
      <c r="I9" s="25">
        <f>H9*$O9/100</f>
        <v>272631.08599999995</v>
      </c>
      <c r="J9" s="25" t="s">
        <v>22</v>
      </c>
      <c r="K9" s="25" t="s">
        <v>22</v>
      </c>
      <c r="L9" s="28" t="s">
        <v>22</v>
      </c>
      <c r="N9" s="4">
        <v>3017</v>
      </c>
      <c r="O9" s="4">
        <v>659.9</v>
      </c>
    </row>
    <row r="10" spans="1:15" ht="12.95" customHeight="1" x14ac:dyDescent="0.4">
      <c r="A10" s="30" t="s">
        <v>23</v>
      </c>
      <c r="B10" s="25">
        <v>703</v>
      </c>
      <c r="C10" s="25">
        <f t="shared" si="1"/>
        <v>23249.616000000002</v>
      </c>
      <c r="D10" s="25">
        <v>9797</v>
      </c>
      <c r="E10" s="25">
        <f t="shared" si="2"/>
        <v>324.00638399999997</v>
      </c>
      <c r="F10" s="26">
        <f t="shared" si="0"/>
        <v>1.39</v>
      </c>
      <c r="G10" s="27" t="s">
        <v>24</v>
      </c>
      <c r="H10" s="25" t="s">
        <v>25</v>
      </c>
      <c r="I10" s="25">
        <f>484*$O10</f>
        <v>276944.80000000005</v>
      </c>
      <c r="J10" s="25" t="s">
        <v>22</v>
      </c>
      <c r="K10" s="25" t="s">
        <v>22</v>
      </c>
      <c r="L10" s="28" t="s">
        <v>22</v>
      </c>
      <c r="N10" s="4">
        <v>3307.2</v>
      </c>
      <c r="O10" s="4">
        <v>572.20000000000005</v>
      </c>
    </row>
    <row r="11" spans="1:15" ht="12.95" customHeight="1" x14ac:dyDescent="0.4">
      <c r="A11" s="30" t="s">
        <v>19</v>
      </c>
      <c r="B11" s="25">
        <v>567</v>
      </c>
      <c r="C11" s="25">
        <f t="shared" si="1"/>
        <v>23992.605</v>
      </c>
      <c r="D11" s="25">
        <v>1444</v>
      </c>
      <c r="E11" s="25">
        <f t="shared" si="2"/>
        <v>61.10286</v>
      </c>
      <c r="F11" s="26">
        <f t="shared" si="0"/>
        <v>0.26</v>
      </c>
      <c r="G11" s="27" t="s">
        <v>26</v>
      </c>
      <c r="H11" s="25">
        <v>569</v>
      </c>
      <c r="I11" s="25">
        <f>H11*$O11</f>
        <v>264869.5</v>
      </c>
      <c r="J11" s="25" t="s">
        <v>22</v>
      </c>
      <c r="K11" s="25" t="s">
        <v>22</v>
      </c>
      <c r="L11" s="28" t="s">
        <v>22</v>
      </c>
      <c r="N11" s="4">
        <v>4231.5</v>
      </c>
      <c r="O11" s="4">
        <v>465.5</v>
      </c>
    </row>
    <row r="12" spans="1:15" ht="12.95" customHeight="1" x14ac:dyDescent="0.4">
      <c r="A12" s="30" t="s">
        <v>21</v>
      </c>
      <c r="B12" s="25">
        <v>486</v>
      </c>
      <c r="C12" s="25">
        <f t="shared" si="1"/>
        <v>24678.108000000004</v>
      </c>
      <c r="D12" s="25">
        <v>9865</v>
      </c>
      <c r="E12" s="25">
        <f t="shared" si="2"/>
        <v>500.92496999999997</v>
      </c>
      <c r="F12" s="26">
        <f t="shared" si="0"/>
        <v>2.0299999999999998</v>
      </c>
      <c r="G12" s="27" t="s">
        <v>27</v>
      </c>
      <c r="H12" s="25" t="s">
        <v>22</v>
      </c>
      <c r="I12" s="25" t="s">
        <v>28</v>
      </c>
      <c r="J12" s="25" t="s">
        <v>29</v>
      </c>
      <c r="K12" s="25" t="s">
        <v>22</v>
      </c>
      <c r="L12" s="28" t="s">
        <v>22</v>
      </c>
      <c r="N12" s="4">
        <v>5077.8</v>
      </c>
      <c r="O12" s="4" t="s">
        <v>22</v>
      </c>
    </row>
    <row r="13" spans="1:15" ht="12.95" customHeight="1" x14ac:dyDescent="0.4">
      <c r="A13" s="24" t="s">
        <v>30</v>
      </c>
      <c r="B13" s="25">
        <v>612</v>
      </c>
      <c r="C13" s="25">
        <f t="shared" si="1"/>
        <v>29617.74</v>
      </c>
      <c r="D13" s="25">
        <v>27337</v>
      </c>
      <c r="E13" s="25">
        <f t="shared" si="2"/>
        <v>1322.974115</v>
      </c>
      <c r="F13" s="26">
        <f t="shared" si="0"/>
        <v>4.47</v>
      </c>
      <c r="G13" s="29" t="s">
        <v>31</v>
      </c>
      <c r="H13" s="25">
        <v>3609</v>
      </c>
      <c r="I13" s="25">
        <f t="shared" ref="I13:I67" si="3">H13*$O13</f>
        <v>142887.52799999999</v>
      </c>
      <c r="J13" s="25">
        <v>8083</v>
      </c>
      <c r="K13" s="25">
        <f t="shared" ref="K13:K67" si="4">J13*$O13/100</f>
        <v>3200.22136</v>
      </c>
      <c r="L13" s="28">
        <v>2.2400000000000002</v>
      </c>
      <c r="N13" s="4">
        <v>4839.5</v>
      </c>
      <c r="O13" s="31">
        <v>39.591999999999999</v>
      </c>
    </row>
    <row r="14" spans="1:15" ht="12.95" customHeight="1" x14ac:dyDescent="0.4">
      <c r="A14" s="30" t="s">
        <v>26</v>
      </c>
      <c r="B14" s="25">
        <v>673</v>
      </c>
      <c r="C14" s="25">
        <f t="shared" si="1"/>
        <v>35483.252</v>
      </c>
      <c r="D14" s="25">
        <v>6815</v>
      </c>
      <c r="E14" s="25">
        <f t="shared" si="2"/>
        <v>359.31405999999998</v>
      </c>
      <c r="F14" s="26">
        <f t="shared" si="0"/>
        <v>1.01</v>
      </c>
      <c r="G14" s="27" t="s">
        <v>32</v>
      </c>
      <c r="H14" s="25">
        <v>9680</v>
      </c>
      <c r="I14" s="25">
        <f t="shared" si="3"/>
        <v>151695.28</v>
      </c>
      <c r="J14" s="25">
        <v>99093</v>
      </c>
      <c r="K14" s="25">
        <f t="shared" si="4"/>
        <v>15528.864029999999</v>
      </c>
      <c r="L14" s="28">
        <v>10.25</v>
      </c>
      <c r="N14" s="4">
        <v>5272.4</v>
      </c>
      <c r="O14" s="31">
        <v>15.670999999999999</v>
      </c>
    </row>
    <row r="15" spans="1:15" ht="12.95" customHeight="1" x14ac:dyDescent="0.4">
      <c r="A15" s="30" t="s">
        <v>33</v>
      </c>
      <c r="B15" s="25">
        <v>652</v>
      </c>
      <c r="C15" s="25">
        <f t="shared" si="1"/>
        <v>33415.652000000002</v>
      </c>
      <c r="D15" s="25">
        <v>3080</v>
      </c>
      <c r="E15" s="25">
        <f t="shared" si="2"/>
        <v>157.85308000000001</v>
      </c>
      <c r="F15" s="26">
        <f t="shared" si="0"/>
        <v>0.47</v>
      </c>
      <c r="G15" s="27" t="s">
        <v>34</v>
      </c>
      <c r="H15" s="25">
        <v>19616</v>
      </c>
      <c r="I15" s="25">
        <f t="shared" si="3"/>
        <v>176975.552</v>
      </c>
      <c r="J15" s="25">
        <v>134709</v>
      </c>
      <c r="K15" s="25">
        <f t="shared" si="4"/>
        <v>12153.44598</v>
      </c>
      <c r="L15" s="28">
        <v>6.87</v>
      </c>
      <c r="N15" s="4">
        <v>5125.1000000000004</v>
      </c>
      <c r="O15" s="31">
        <v>9.0220000000000002</v>
      </c>
    </row>
    <row r="16" spans="1:15" ht="12.95" customHeight="1" x14ac:dyDescent="0.4">
      <c r="A16" s="30" t="s">
        <v>31</v>
      </c>
      <c r="B16" s="25">
        <v>666</v>
      </c>
      <c r="C16" s="25">
        <f t="shared" si="1"/>
        <v>33818.148000000001</v>
      </c>
      <c r="D16" s="25">
        <v>6073</v>
      </c>
      <c r="E16" s="25">
        <f t="shared" si="2"/>
        <v>308.37479400000001</v>
      </c>
      <c r="F16" s="26">
        <f t="shared" si="0"/>
        <v>0.91</v>
      </c>
      <c r="G16" s="27" t="s">
        <v>35</v>
      </c>
      <c r="H16" s="25">
        <v>27373</v>
      </c>
      <c r="I16" s="25">
        <f t="shared" si="3"/>
        <v>204695.29399999999</v>
      </c>
      <c r="J16" s="25">
        <v>151615</v>
      </c>
      <c r="K16" s="25">
        <f t="shared" si="4"/>
        <v>11337.769699999999</v>
      </c>
      <c r="L16" s="28">
        <v>5.54</v>
      </c>
      <c r="N16" s="4">
        <v>5077.8</v>
      </c>
      <c r="O16" s="31">
        <v>7.4779999999999998</v>
      </c>
    </row>
    <row r="17" spans="1:15" ht="12.95" customHeight="1" x14ac:dyDescent="0.4">
      <c r="A17" s="30" t="s">
        <v>32</v>
      </c>
      <c r="B17" s="25">
        <v>682</v>
      </c>
      <c r="C17" s="25">
        <f t="shared" si="1"/>
        <v>31793.476000000002</v>
      </c>
      <c r="D17" s="25">
        <v>33294</v>
      </c>
      <c r="E17" s="25">
        <f t="shared" si="2"/>
        <v>1552.0996920000002</v>
      </c>
      <c r="F17" s="26">
        <f t="shared" si="0"/>
        <v>4.88</v>
      </c>
      <c r="G17" s="27" t="s">
        <v>36</v>
      </c>
      <c r="H17" s="25">
        <v>33610</v>
      </c>
      <c r="I17" s="25">
        <f t="shared" si="3"/>
        <v>242092.83000000002</v>
      </c>
      <c r="J17" s="25">
        <v>198877</v>
      </c>
      <c r="K17" s="25">
        <f t="shared" si="4"/>
        <v>14325.11031</v>
      </c>
      <c r="L17" s="28">
        <v>5.92</v>
      </c>
      <c r="N17" s="4">
        <v>4661.8</v>
      </c>
      <c r="O17" s="31">
        <v>7.2030000000000003</v>
      </c>
    </row>
    <row r="18" spans="1:15" ht="12.95" customHeight="1" x14ac:dyDescent="0.4">
      <c r="A18" s="24" t="s">
        <v>37</v>
      </c>
      <c r="B18" s="25">
        <v>924</v>
      </c>
      <c r="C18" s="25">
        <f t="shared" si="1"/>
        <v>37557.828000000001</v>
      </c>
      <c r="D18" s="25">
        <v>22431</v>
      </c>
      <c r="E18" s="25">
        <f t="shared" si="2"/>
        <v>911.75285700000006</v>
      </c>
      <c r="F18" s="26">
        <f t="shared" si="0"/>
        <v>2.4300000000000002</v>
      </c>
      <c r="G18" s="29" t="s">
        <v>38</v>
      </c>
      <c r="H18" s="25">
        <v>43532</v>
      </c>
      <c r="I18" s="25">
        <f t="shared" si="3"/>
        <v>261322.59599999999</v>
      </c>
      <c r="J18" s="25">
        <v>196339</v>
      </c>
      <c r="K18" s="25">
        <f t="shared" si="4"/>
        <v>11786.230170000001</v>
      </c>
      <c r="L18" s="28">
        <v>4.51</v>
      </c>
      <c r="N18" s="4">
        <v>4064.7</v>
      </c>
      <c r="O18" s="31">
        <v>6.0030000000000001</v>
      </c>
    </row>
    <row r="19" spans="1:15" ht="12.95" customHeight="1" x14ac:dyDescent="0.4">
      <c r="A19" s="30" t="s">
        <v>35</v>
      </c>
      <c r="B19" s="25">
        <v>826</v>
      </c>
      <c r="C19" s="25">
        <f t="shared" si="1"/>
        <v>35871.528000000006</v>
      </c>
      <c r="D19" s="25">
        <v>12729</v>
      </c>
      <c r="E19" s="25">
        <f t="shared" si="2"/>
        <v>552.79501200000004</v>
      </c>
      <c r="F19" s="26">
        <f t="shared" si="0"/>
        <v>1.54</v>
      </c>
      <c r="G19" s="27" t="s">
        <v>39</v>
      </c>
      <c r="H19" s="25">
        <v>50125</v>
      </c>
      <c r="I19" s="25">
        <f t="shared" si="3"/>
        <v>288519.5</v>
      </c>
      <c r="J19" s="25">
        <v>105365</v>
      </c>
      <c r="K19" s="25">
        <f t="shared" si="4"/>
        <v>6064.809400000001</v>
      </c>
      <c r="L19" s="28">
        <v>2.1</v>
      </c>
      <c r="N19" s="4">
        <v>4342.8</v>
      </c>
      <c r="O19" s="31">
        <v>5.7560000000000002</v>
      </c>
    </row>
    <row r="20" spans="1:15" ht="12.95" customHeight="1" x14ac:dyDescent="0.4">
      <c r="A20" s="30" t="s">
        <v>40</v>
      </c>
      <c r="B20" s="25">
        <v>886</v>
      </c>
      <c r="C20" s="25">
        <f t="shared" si="1"/>
        <v>37491.089999999997</v>
      </c>
      <c r="D20" s="25">
        <v>20751</v>
      </c>
      <c r="E20" s="25">
        <f t="shared" si="2"/>
        <v>878.07856500000003</v>
      </c>
      <c r="F20" s="26">
        <f t="shared" si="0"/>
        <v>2.34</v>
      </c>
      <c r="G20" s="27" t="s">
        <v>41</v>
      </c>
      <c r="H20" s="25">
        <v>58415</v>
      </c>
      <c r="I20" s="25">
        <f t="shared" si="3"/>
        <v>318595.40999999997</v>
      </c>
      <c r="J20" s="25">
        <v>594082</v>
      </c>
      <c r="K20" s="25">
        <f t="shared" si="4"/>
        <v>32401.232279999997</v>
      </c>
      <c r="L20" s="28">
        <v>10.18</v>
      </c>
      <c r="N20" s="4">
        <v>4231.5</v>
      </c>
      <c r="O20" s="31">
        <v>5.4539999999999997</v>
      </c>
    </row>
    <row r="21" spans="1:15" ht="12.95" customHeight="1" x14ac:dyDescent="0.4">
      <c r="A21" s="30" t="s">
        <v>38</v>
      </c>
      <c r="B21" s="25">
        <v>925</v>
      </c>
      <c r="C21" s="25">
        <f t="shared" si="1"/>
        <v>42168.9</v>
      </c>
      <c r="D21" s="25">
        <v>44157</v>
      </c>
      <c r="E21" s="25">
        <f t="shared" si="2"/>
        <v>2013.0293159999999</v>
      </c>
      <c r="F21" s="26">
        <v>4.78</v>
      </c>
      <c r="G21" s="27" t="s">
        <v>42</v>
      </c>
      <c r="H21" s="25">
        <v>65659</v>
      </c>
      <c r="I21" s="25">
        <f t="shared" si="3"/>
        <v>345103.70400000003</v>
      </c>
      <c r="J21" s="25">
        <v>210331</v>
      </c>
      <c r="K21" s="25">
        <f t="shared" si="4"/>
        <v>11054.997360000001</v>
      </c>
      <c r="L21" s="28">
        <v>3.2</v>
      </c>
      <c r="N21" s="4">
        <v>4558.8</v>
      </c>
      <c r="O21" s="31">
        <v>5.2560000000000002</v>
      </c>
    </row>
    <row r="22" spans="1:15" ht="12.95" customHeight="1" x14ac:dyDescent="0.4">
      <c r="A22" s="30" t="s">
        <v>39</v>
      </c>
      <c r="B22" s="25">
        <v>1147</v>
      </c>
      <c r="C22" s="25">
        <f t="shared" si="1"/>
        <v>49551.546999999999</v>
      </c>
      <c r="D22" s="25">
        <v>17726</v>
      </c>
      <c r="E22" s="25">
        <f t="shared" si="2"/>
        <v>765.78092600000014</v>
      </c>
      <c r="F22" s="26">
        <f>IF(OR(E22="－",C22="－"),"－",ROUND(ROUND((E22/C22)*100,3),2))</f>
        <v>1.55</v>
      </c>
      <c r="G22" s="27" t="s">
        <v>43</v>
      </c>
      <c r="H22" s="25">
        <v>71126</v>
      </c>
      <c r="I22" s="25">
        <f t="shared" si="3"/>
        <v>374407.26400000002</v>
      </c>
      <c r="J22" s="25">
        <v>97594</v>
      </c>
      <c r="K22" s="25">
        <f t="shared" si="4"/>
        <v>5137.3481600000005</v>
      </c>
      <c r="L22" s="28">
        <v>1.37</v>
      </c>
      <c r="N22" s="4">
        <v>4320.1000000000004</v>
      </c>
      <c r="O22" s="31">
        <v>5.2640000000000002</v>
      </c>
    </row>
    <row r="23" spans="1:15" ht="12.95" customHeight="1" x14ac:dyDescent="0.4">
      <c r="A23" s="24" t="s">
        <v>44</v>
      </c>
      <c r="B23" s="25">
        <v>1203</v>
      </c>
      <c r="C23" s="25">
        <f t="shared" si="1"/>
        <v>48421.953000000001</v>
      </c>
      <c r="D23" s="25">
        <v>14241</v>
      </c>
      <c r="E23" s="25">
        <f t="shared" si="2"/>
        <v>573.21449100000007</v>
      </c>
      <c r="F23" s="26">
        <f>IF(OR(E23="－",C23="－"),"－",ROUND(ROUND((E23/C23)*100,3),2))</f>
        <v>1.18</v>
      </c>
      <c r="G23" s="29" t="s">
        <v>45</v>
      </c>
      <c r="H23" s="25">
        <v>78547</v>
      </c>
      <c r="I23" s="25">
        <f t="shared" si="3"/>
        <v>393363.37599999999</v>
      </c>
      <c r="J23" s="25">
        <v>80740</v>
      </c>
      <c r="K23" s="25">
        <f t="shared" si="4"/>
        <v>4043.4591999999998</v>
      </c>
      <c r="L23" s="28">
        <v>1.03</v>
      </c>
      <c r="N23" s="4">
        <v>4025.1</v>
      </c>
      <c r="O23" s="31">
        <v>5.008</v>
      </c>
    </row>
    <row r="24" spans="1:15" ht="12.95" customHeight="1" x14ac:dyDescent="0.4">
      <c r="A24" s="30" t="s">
        <v>42</v>
      </c>
      <c r="B24" s="25">
        <v>1212</v>
      </c>
      <c r="C24" s="25">
        <f t="shared" si="1"/>
        <v>45149.423999999992</v>
      </c>
      <c r="D24" s="25">
        <v>137695</v>
      </c>
      <c r="E24" s="25">
        <f t="shared" si="2"/>
        <v>5129.4141399999999</v>
      </c>
      <c r="F24" s="26">
        <v>11.37</v>
      </c>
      <c r="G24" s="27" t="s">
        <v>46</v>
      </c>
      <c r="H24" s="25">
        <v>92096</v>
      </c>
      <c r="I24" s="25">
        <f t="shared" si="3"/>
        <v>434508.92800000001</v>
      </c>
      <c r="J24" s="25">
        <v>122135</v>
      </c>
      <c r="K24" s="25">
        <f t="shared" si="4"/>
        <v>5762.3293000000003</v>
      </c>
      <c r="L24" s="28">
        <v>1.33</v>
      </c>
      <c r="N24" s="4">
        <v>3725.2</v>
      </c>
      <c r="O24" s="31">
        <v>4.718</v>
      </c>
    </row>
    <row r="25" spans="1:15" ht="12.95" customHeight="1" x14ac:dyDescent="0.4">
      <c r="A25" s="30" t="s">
        <v>47</v>
      </c>
      <c r="B25" s="25">
        <v>1469</v>
      </c>
      <c r="C25" s="25">
        <f t="shared" si="1"/>
        <v>49474.451000000008</v>
      </c>
      <c r="D25" s="25">
        <v>44342</v>
      </c>
      <c r="E25" s="25">
        <f t="shared" si="2"/>
        <v>1493.3942180000001</v>
      </c>
      <c r="F25" s="26">
        <f>IF(OR(E25="－",C25="－"),"－",ROUND(ROUND((E25/C25)*100,3),2))</f>
        <v>3.02</v>
      </c>
      <c r="G25" s="27" t="s">
        <v>48</v>
      </c>
      <c r="H25" s="25">
        <v>95611</v>
      </c>
      <c r="I25" s="25">
        <f t="shared" si="3"/>
        <v>458263.52299999999</v>
      </c>
      <c r="J25" s="25">
        <v>258809</v>
      </c>
      <c r="K25" s="25">
        <f t="shared" si="4"/>
        <v>12404.71537</v>
      </c>
      <c r="L25" s="28">
        <v>2.71</v>
      </c>
      <c r="N25" s="4">
        <v>3367.9</v>
      </c>
      <c r="O25" s="31">
        <v>4.7930000000000001</v>
      </c>
    </row>
    <row r="26" spans="1:15" ht="12.95" customHeight="1" x14ac:dyDescent="0.4">
      <c r="A26" s="30" t="s">
        <v>45</v>
      </c>
      <c r="B26" s="25">
        <v>1906</v>
      </c>
      <c r="C26" s="25">
        <f t="shared" si="1"/>
        <v>60957.691999999995</v>
      </c>
      <c r="D26" s="25">
        <v>58590</v>
      </c>
      <c r="E26" s="25">
        <f t="shared" si="2"/>
        <v>1873.82538</v>
      </c>
      <c r="F26" s="26">
        <v>3.08</v>
      </c>
      <c r="G26" s="27" t="s">
        <v>49</v>
      </c>
      <c r="H26" s="25">
        <v>105848</v>
      </c>
      <c r="I26" s="25">
        <f t="shared" si="3"/>
        <v>492404.89600000001</v>
      </c>
      <c r="J26" s="25">
        <v>509025</v>
      </c>
      <c r="K26" s="25">
        <f t="shared" si="4"/>
        <v>23679.843000000004</v>
      </c>
      <c r="L26" s="28">
        <v>4.8099999999999996</v>
      </c>
      <c r="N26" s="4">
        <v>3198.2</v>
      </c>
      <c r="O26" s="31">
        <v>4.6520000000000001</v>
      </c>
    </row>
    <row r="27" spans="1:15" ht="12.95" customHeight="1" x14ac:dyDescent="0.4">
      <c r="A27" s="30" t="s">
        <v>46</v>
      </c>
      <c r="B27" s="25">
        <v>1742</v>
      </c>
      <c r="C27" s="25">
        <f t="shared" si="1"/>
        <v>55390.373999999996</v>
      </c>
      <c r="D27" s="25">
        <v>36769</v>
      </c>
      <c r="E27" s="25">
        <f t="shared" si="2"/>
        <v>1169.1438929999999</v>
      </c>
      <c r="F27" s="26">
        <f t="shared" ref="F27:F37" si="5">IF(OR(E27="－",C27="－"),"－",ROUND(ROUND((E27/C27)*100,3),2))</f>
        <v>2.11</v>
      </c>
      <c r="G27" s="27" t="s">
        <v>50</v>
      </c>
      <c r="H27" s="25">
        <v>128165</v>
      </c>
      <c r="I27" s="25">
        <f t="shared" si="3"/>
        <v>563999.23101225658</v>
      </c>
      <c r="J27" s="25">
        <v>113529</v>
      </c>
      <c r="K27" s="25">
        <f t="shared" si="4"/>
        <v>4995.9246828377854</v>
      </c>
      <c r="L27" s="28">
        <v>1.1599999999999999</v>
      </c>
      <c r="N27" s="4">
        <v>3179.7</v>
      </c>
      <c r="O27" s="31">
        <v>4.4005713807377722</v>
      </c>
    </row>
    <row r="28" spans="1:15" ht="12.95" customHeight="1" x14ac:dyDescent="0.4">
      <c r="A28" s="24" t="s">
        <v>51</v>
      </c>
      <c r="B28" s="25">
        <v>1997</v>
      </c>
      <c r="C28" s="25">
        <f t="shared" si="1"/>
        <v>59272.957000000002</v>
      </c>
      <c r="D28" s="25">
        <v>10436</v>
      </c>
      <c r="E28" s="25">
        <f t="shared" si="2"/>
        <v>309.75091599999996</v>
      </c>
      <c r="F28" s="26">
        <f t="shared" si="5"/>
        <v>0.52</v>
      </c>
      <c r="G28" s="29" t="s">
        <v>52</v>
      </c>
      <c r="H28" s="25">
        <v>151557</v>
      </c>
      <c r="I28" s="25">
        <f t="shared" si="3"/>
        <v>618352.56000000006</v>
      </c>
      <c r="J28" s="25">
        <v>304715</v>
      </c>
      <c r="K28" s="25">
        <f t="shared" si="4"/>
        <v>12432.371999999999</v>
      </c>
      <c r="L28" s="28">
        <v>2.0099999999999998</v>
      </c>
      <c r="N28" s="4">
        <v>2968.1</v>
      </c>
      <c r="O28" s="31">
        <v>4.08</v>
      </c>
    </row>
    <row r="29" spans="1:15" ht="12.95" customHeight="1" x14ac:dyDescent="0.4">
      <c r="A29" s="30" t="s">
        <v>49</v>
      </c>
      <c r="B29" s="25">
        <v>2079</v>
      </c>
      <c r="C29" s="25">
        <f t="shared" si="1"/>
        <v>65149.623</v>
      </c>
      <c r="D29" s="25">
        <v>7442</v>
      </c>
      <c r="E29" s="25">
        <f t="shared" si="2"/>
        <v>233.20995399999998</v>
      </c>
      <c r="F29" s="26">
        <f t="shared" si="5"/>
        <v>0.36</v>
      </c>
      <c r="G29" s="27" t="s">
        <v>53</v>
      </c>
      <c r="H29" s="25">
        <v>173478</v>
      </c>
      <c r="I29" s="25">
        <f t="shared" si="3"/>
        <v>682808.52846400673</v>
      </c>
      <c r="J29" s="25">
        <v>103705</v>
      </c>
      <c r="K29" s="25">
        <f t="shared" si="4"/>
        <v>4081.823542141356</v>
      </c>
      <c r="L29" s="28">
        <v>0.6</v>
      </c>
      <c r="N29" s="4">
        <v>3133.7</v>
      </c>
      <c r="O29" s="31">
        <v>3.9359949299853971</v>
      </c>
    </row>
    <row r="30" spans="1:15" ht="12.95" customHeight="1" x14ac:dyDescent="0.4">
      <c r="A30" s="30" t="s">
        <v>54</v>
      </c>
      <c r="B30" s="25">
        <v>1886</v>
      </c>
      <c r="C30" s="25">
        <f t="shared" si="1"/>
        <v>58175.555999999997</v>
      </c>
      <c r="D30" s="25">
        <v>29130</v>
      </c>
      <c r="E30" s="25">
        <f t="shared" si="2"/>
        <v>898.54398000000003</v>
      </c>
      <c r="F30" s="26">
        <f t="shared" si="5"/>
        <v>1.55</v>
      </c>
      <c r="G30" s="27" t="s">
        <v>55</v>
      </c>
      <c r="H30" s="25">
        <v>199036</v>
      </c>
      <c r="I30" s="25">
        <f t="shared" si="3"/>
        <v>750365.72</v>
      </c>
      <c r="J30" s="25">
        <v>100467</v>
      </c>
      <c r="K30" s="25">
        <f t="shared" si="4"/>
        <v>3787.6059000000005</v>
      </c>
      <c r="L30" s="28">
        <v>0.51</v>
      </c>
      <c r="N30" s="4">
        <v>3084.6</v>
      </c>
      <c r="O30" s="31">
        <v>3.77</v>
      </c>
    </row>
    <row r="31" spans="1:15" ht="12.95" customHeight="1" x14ac:dyDescent="0.4">
      <c r="A31" s="30" t="s">
        <v>52</v>
      </c>
      <c r="B31" s="25">
        <v>2228</v>
      </c>
      <c r="C31" s="25">
        <f t="shared" si="1"/>
        <v>64618.684000000001</v>
      </c>
      <c r="D31" s="25">
        <v>22259</v>
      </c>
      <c r="E31" s="25">
        <f t="shared" si="2"/>
        <v>645.57777700000008</v>
      </c>
      <c r="F31" s="26">
        <f t="shared" si="5"/>
        <v>1</v>
      </c>
      <c r="G31" s="27" t="s">
        <v>56</v>
      </c>
      <c r="H31" s="25">
        <v>228000</v>
      </c>
      <c r="I31" s="25">
        <f t="shared" si="3"/>
        <v>822624</v>
      </c>
      <c r="J31" s="25">
        <v>140981</v>
      </c>
      <c r="K31" s="25">
        <f t="shared" si="4"/>
        <v>5086.5944800000007</v>
      </c>
      <c r="L31" s="28">
        <v>0.62</v>
      </c>
      <c r="N31" s="4">
        <v>2900.3</v>
      </c>
      <c r="O31" s="31">
        <v>3.6080000000000001</v>
      </c>
    </row>
    <row r="32" spans="1:15" ht="12.95" customHeight="1" x14ac:dyDescent="0.4">
      <c r="A32" s="30" t="s">
        <v>53</v>
      </c>
      <c r="B32" s="25">
        <v>2313</v>
      </c>
      <c r="C32" s="25">
        <f t="shared" si="1"/>
        <v>63723.15</v>
      </c>
      <c r="D32" s="25">
        <v>17933</v>
      </c>
      <c r="E32" s="25">
        <f t="shared" si="2"/>
        <v>494.05414999999999</v>
      </c>
      <c r="F32" s="26">
        <f t="shared" si="5"/>
        <v>0.78</v>
      </c>
      <c r="G32" s="27" t="s">
        <v>57</v>
      </c>
      <c r="H32" s="25">
        <v>256552</v>
      </c>
      <c r="I32" s="25">
        <f t="shared" si="3"/>
        <v>884078.19200000004</v>
      </c>
      <c r="J32" s="25">
        <v>212359</v>
      </c>
      <c r="K32" s="25">
        <f t="shared" si="4"/>
        <v>7317.8911400000006</v>
      </c>
      <c r="L32" s="28">
        <v>0.83</v>
      </c>
      <c r="N32" s="4">
        <v>2755</v>
      </c>
      <c r="O32" s="31">
        <v>3.4460000000000002</v>
      </c>
    </row>
    <row r="33" spans="1:15" ht="12.95" customHeight="1" x14ac:dyDescent="0.4">
      <c r="A33" s="24" t="s">
        <v>58</v>
      </c>
      <c r="B33" s="25">
        <v>2168</v>
      </c>
      <c r="C33" s="25">
        <f t="shared" si="1"/>
        <v>55728.44</v>
      </c>
      <c r="D33" s="25">
        <v>21473</v>
      </c>
      <c r="E33" s="25">
        <f t="shared" si="2"/>
        <v>551.96346500000004</v>
      </c>
      <c r="F33" s="26">
        <f t="shared" si="5"/>
        <v>0.99</v>
      </c>
      <c r="G33" s="29" t="s">
        <v>59</v>
      </c>
      <c r="H33" s="25">
        <v>299185</v>
      </c>
      <c r="I33" s="25">
        <f t="shared" si="3"/>
        <v>979830.875</v>
      </c>
      <c r="J33" s="25">
        <v>196803</v>
      </c>
      <c r="K33" s="25">
        <f t="shared" si="4"/>
        <v>6445.2982499999998</v>
      </c>
      <c r="L33" s="28">
        <v>0.66</v>
      </c>
      <c r="N33" s="4">
        <v>2570.5</v>
      </c>
      <c r="O33" s="31">
        <v>3.2749999999999999</v>
      </c>
    </row>
    <row r="34" spans="1:15" ht="12.95" customHeight="1" x14ac:dyDescent="0.4">
      <c r="A34" s="30" t="s">
        <v>56</v>
      </c>
      <c r="B34" s="25">
        <v>2648</v>
      </c>
      <c r="C34" s="25">
        <f t="shared" si="1"/>
        <v>66011.991999999998</v>
      </c>
      <c r="D34" s="25">
        <v>20648</v>
      </c>
      <c r="E34" s="25">
        <f t="shared" si="2"/>
        <v>514.73399200000006</v>
      </c>
      <c r="F34" s="26">
        <f t="shared" si="5"/>
        <v>0.78</v>
      </c>
      <c r="G34" s="27" t="s">
        <v>60</v>
      </c>
      <c r="H34" s="25">
        <v>354389</v>
      </c>
      <c r="I34" s="25">
        <f t="shared" si="3"/>
        <v>1099314.6779999998</v>
      </c>
      <c r="J34" s="25">
        <v>194666</v>
      </c>
      <c r="K34" s="25">
        <f t="shared" si="4"/>
        <v>6038.5393199999999</v>
      </c>
      <c r="L34" s="28">
        <v>0.55000000000000004</v>
      </c>
      <c r="N34" s="4">
        <v>2492.9</v>
      </c>
      <c r="O34" s="31">
        <v>3.1019999999999999</v>
      </c>
    </row>
    <row r="35" spans="1:15" ht="12.95" customHeight="1" x14ac:dyDescent="0.4">
      <c r="A35" s="30" t="s">
        <v>61</v>
      </c>
      <c r="B35" s="25">
        <v>3053</v>
      </c>
      <c r="C35" s="25">
        <f t="shared" si="1"/>
        <v>70563.989000000001</v>
      </c>
      <c r="D35" s="25">
        <v>62491</v>
      </c>
      <c r="E35" s="25">
        <f t="shared" si="2"/>
        <v>1444.3544830000001</v>
      </c>
      <c r="F35" s="26">
        <f t="shared" si="5"/>
        <v>2.0499999999999998</v>
      </c>
      <c r="G35" s="27" t="s">
        <v>62</v>
      </c>
      <c r="H35" s="25">
        <v>416748</v>
      </c>
      <c r="I35" s="25">
        <f t="shared" si="3"/>
        <v>1224822.372</v>
      </c>
      <c r="J35" s="25">
        <v>89691</v>
      </c>
      <c r="K35" s="25">
        <f t="shared" si="4"/>
        <v>2636.0184899999999</v>
      </c>
      <c r="L35" s="28">
        <v>0.22</v>
      </c>
      <c r="N35" s="4">
        <v>2311.3000000000002</v>
      </c>
      <c r="O35" s="31">
        <v>2.9390000000000001</v>
      </c>
    </row>
    <row r="36" spans="1:15" ht="12.95" customHeight="1" x14ac:dyDescent="0.4">
      <c r="A36" s="30" t="s">
        <v>59</v>
      </c>
      <c r="B36" s="25">
        <v>3078</v>
      </c>
      <c r="C36" s="25">
        <f t="shared" si="1"/>
        <v>73936.637999999992</v>
      </c>
      <c r="D36" s="25">
        <v>5617</v>
      </c>
      <c r="E36" s="25">
        <f t="shared" si="2"/>
        <v>134.92595699999998</v>
      </c>
      <c r="F36" s="26">
        <f t="shared" si="5"/>
        <v>0.18</v>
      </c>
      <c r="G36" s="27" t="s">
        <v>63</v>
      </c>
      <c r="H36" s="25">
        <v>489153</v>
      </c>
      <c r="I36" s="25">
        <f t="shared" si="3"/>
        <v>1373052.4709999999</v>
      </c>
      <c r="J36" s="25">
        <v>165676</v>
      </c>
      <c r="K36" s="25">
        <f t="shared" si="4"/>
        <v>4650.5253199999997</v>
      </c>
      <c r="L36" s="28">
        <v>0.34</v>
      </c>
      <c r="N36" s="4">
        <v>2402.1</v>
      </c>
      <c r="O36" s="31">
        <v>2.8069999999999999</v>
      </c>
    </row>
    <row r="37" spans="1:15" ht="12.95" customHeight="1" x14ac:dyDescent="0.4">
      <c r="A37" s="30" t="s">
        <v>60</v>
      </c>
      <c r="B37" s="25">
        <v>2976</v>
      </c>
      <c r="C37" s="25">
        <f t="shared" si="1"/>
        <v>74867.231999999989</v>
      </c>
      <c r="D37" s="25">
        <v>11317</v>
      </c>
      <c r="E37" s="25">
        <f t="shared" si="2"/>
        <v>284.70176900000001</v>
      </c>
      <c r="F37" s="26">
        <f t="shared" si="5"/>
        <v>0.38</v>
      </c>
      <c r="G37" s="27" t="s">
        <v>64</v>
      </c>
      <c r="H37" s="25">
        <v>591527</v>
      </c>
      <c r="I37" s="25">
        <f t="shared" si="3"/>
        <v>1590616.1030000001</v>
      </c>
      <c r="J37" s="25">
        <v>163504</v>
      </c>
      <c r="K37" s="25">
        <f t="shared" si="4"/>
        <v>4396.6225599999998</v>
      </c>
      <c r="L37" s="28">
        <v>0.28000000000000003</v>
      </c>
      <c r="N37" s="4">
        <v>2515.6999999999998</v>
      </c>
      <c r="O37" s="31">
        <v>2.6890000000000001</v>
      </c>
    </row>
    <row r="38" spans="1:15" ht="12.95" customHeight="1" x14ac:dyDescent="0.4">
      <c r="A38" s="24" t="s">
        <v>65</v>
      </c>
      <c r="B38" s="25">
        <v>2888</v>
      </c>
      <c r="C38" s="25">
        <f t="shared" si="1"/>
        <v>71778.351999999999</v>
      </c>
      <c r="D38" s="25">
        <v>119336</v>
      </c>
      <c r="E38" s="25">
        <f t="shared" si="2"/>
        <v>2965.9769440000005</v>
      </c>
      <c r="F38" s="26">
        <v>4.1399999999999997</v>
      </c>
      <c r="G38" s="29" t="s">
        <v>66</v>
      </c>
      <c r="H38" s="25">
        <v>646451</v>
      </c>
      <c r="I38" s="25">
        <f t="shared" si="3"/>
        <v>1645217.7949999999</v>
      </c>
      <c r="J38" s="25">
        <v>272686</v>
      </c>
      <c r="K38" s="25">
        <f t="shared" si="4"/>
        <v>6939.8586999999998</v>
      </c>
      <c r="L38" s="28">
        <v>0.41</v>
      </c>
      <c r="N38" s="4">
        <v>2485.4</v>
      </c>
      <c r="O38" s="31">
        <v>2.5449999999999999</v>
      </c>
    </row>
    <row r="39" spans="1:15" ht="12.95" customHeight="1" x14ac:dyDescent="0.4">
      <c r="A39" s="30" t="s">
        <v>63</v>
      </c>
      <c r="B39" s="25">
        <v>3522</v>
      </c>
      <c r="C39" s="25">
        <f t="shared" si="1"/>
        <v>84358.943999999989</v>
      </c>
      <c r="D39" s="25">
        <v>42348</v>
      </c>
      <c r="E39" s="25">
        <f t="shared" si="2"/>
        <v>1014.3192959999999</v>
      </c>
      <c r="F39" s="26">
        <f t="shared" ref="F39:F67" si="6">IF(OR(E39="－",C39="－"),"－",ROUND(ROUND((E39/C39)*100,3),2))</f>
        <v>1.2</v>
      </c>
      <c r="G39" s="27" t="s">
        <v>67</v>
      </c>
      <c r="H39" s="25">
        <v>746010</v>
      </c>
      <c r="I39" s="25">
        <f t="shared" si="3"/>
        <v>1797884.1</v>
      </c>
      <c r="J39" s="25">
        <v>570885</v>
      </c>
      <c r="K39" s="25">
        <f t="shared" si="4"/>
        <v>13758.328500000001</v>
      </c>
      <c r="L39" s="28">
        <v>0.74</v>
      </c>
      <c r="N39" s="4">
        <v>2395.1999999999998</v>
      </c>
      <c r="O39" s="31">
        <v>2.41</v>
      </c>
    </row>
    <row r="40" spans="1:15" ht="12.95" customHeight="1" x14ac:dyDescent="0.4">
      <c r="A40" s="30" t="s">
        <v>68</v>
      </c>
      <c r="B40" s="25">
        <v>4081</v>
      </c>
      <c r="C40" s="25">
        <f t="shared" si="1"/>
        <v>92255.085999999996</v>
      </c>
      <c r="D40" s="25">
        <v>52680</v>
      </c>
      <c r="E40" s="25">
        <f t="shared" si="2"/>
        <v>1190.88408</v>
      </c>
      <c r="F40" s="26">
        <f t="shared" si="6"/>
        <v>1.29</v>
      </c>
      <c r="G40" s="27" t="s">
        <v>69</v>
      </c>
      <c r="H40" s="25">
        <v>918231</v>
      </c>
      <c r="I40" s="25">
        <f t="shared" si="3"/>
        <v>1964096.1089999997</v>
      </c>
      <c r="J40" s="25">
        <v>105306</v>
      </c>
      <c r="K40" s="25">
        <f t="shared" si="4"/>
        <v>2252.4953399999999</v>
      </c>
      <c r="L40" s="28">
        <v>0.11</v>
      </c>
      <c r="N40" s="4">
        <v>2260.6</v>
      </c>
      <c r="O40" s="31">
        <v>2.1389999999999998</v>
      </c>
    </row>
    <row r="41" spans="1:15" ht="12.95" customHeight="1" x14ac:dyDescent="0.4">
      <c r="A41" s="30" t="s">
        <v>70</v>
      </c>
      <c r="B41" s="25">
        <v>4171</v>
      </c>
      <c r="C41" s="25">
        <f t="shared" si="1"/>
        <v>94164.495999999999</v>
      </c>
      <c r="D41" s="25">
        <v>63364</v>
      </c>
      <c r="E41" s="25">
        <f t="shared" si="2"/>
        <v>1430.505664</v>
      </c>
      <c r="F41" s="26">
        <f t="shared" si="6"/>
        <v>1.52</v>
      </c>
      <c r="G41" s="27" t="s">
        <v>71</v>
      </c>
      <c r="H41" s="25">
        <v>1090608</v>
      </c>
      <c r="I41" s="25">
        <f t="shared" si="3"/>
        <v>1933647.9839999999</v>
      </c>
      <c r="J41" s="25">
        <v>511208</v>
      </c>
      <c r="K41" s="25">
        <f t="shared" si="4"/>
        <v>9063.7178399999993</v>
      </c>
      <c r="L41" s="28">
        <v>0.45</v>
      </c>
      <c r="N41" s="4">
        <v>2257.6</v>
      </c>
      <c r="O41" s="31">
        <v>1.7729999999999999</v>
      </c>
    </row>
    <row r="42" spans="1:15" ht="12.95" customHeight="1" x14ac:dyDescent="0.4">
      <c r="A42" s="30" t="s">
        <v>72</v>
      </c>
      <c r="B42" s="25">
        <v>3878</v>
      </c>
      <c r="C42" s="25">
        <f t="shared" si="1"/>
        <v>91819.406000000003</v>
      </c>
      <c r="D42" s="25">
        <v>49502</v>
      </c>
      <c r="E42" s="25">
        <f t="shared" si="2"/>
        <v>1172.0588539999999</v>
      </c>
      <c r="F42" s="26">
        <f t="shared" si="6"/>
        <v>1.28</v>
      </c>
      <c r="G42" s="27" t="s">
        <v>73</v>
      </c>
      <c r="H42" s="25">
        <v>1210259</v>
      </c>
      <c r="I42" s="25">
        <f t="shared" si="3"/>
        <v>1999347.8679999998</v>
      </c>
      <c r="J42" s="25">
        <v>632975</v>
      </c>
      <c r="K42" s="25">
        <f t="shared" si="4"/>
        <v>10456.746999999999</v>
      </c>
      <c r="L42" s="28">
        <v>0.51</v>
      </c>
      <c r="N42" s="4">
        <v>2367.6999999999998</v>
      </c>
      <c r="O42" s="31">
        <v>1.6519999999999999</v>
      </c>
    </row>
    <row r="43" spans="1:15" ht="12.95" customHeight="1" x14ac:dyDescent="0.4">
      <c r="A43" s="30" t="s">
        <v>74</v>
      </c>
      <c r="B43" s="25">
        <v>3811</v>
      </c>
      <c r="C43" s="25">
        <f t="shared" si="1"/>
        <v>89082.125</v>
      </c>
      <c r="D43" s="25">
        <v>13847</v>
      </c>
      <c r="E43" s="25">
        <f t="shared" si="2"/>
        <v>323.67362500000002</v>
      </c>
      <c r="F43" s="26">
        <f t="shared" si="6"/>
        <v>0.36</v>
      </c>
      <c r="G43" s="29" t="s">
        <v>75</v>
      </c>
      <c r="H43" s="25">
        <v>1371196</v>
      </c>
      <c r="I43" s="25">
        <f t="shared" si="3"/>
        <v>2099301.0759999999</v>
      </c>
      <c r="J43" s="25">
        <v>915887</v>
      </c>
      <c r="K43" s="25">
        <f t="shared" si="4"/>
        <v>14022.22997</v>
      </c>
      <c r="L43" s="28">
        <v>0.65</v>
      </c>
      <c r="N43" s="4">
        <v>2337.5</v>
      </c>
      <c r="O43" s="31">
        <v>1.5309999999999999</v>
      </c>
    </row>
    <row r="44" spans="1:15" ht="12.95" customHeight="1" x14ac:dyDescent="0.4">
      <c r="A44" s="30" t="s">
        <v>76</v>
      </c>
      <c r="B44" s="25">
        <v>4630</v>
      </c>
      <c r="C44" s="25">
        <f t="shared" si="1"/>
        <v>89576.61</v>
      </c>
      <c r="D44" s="25">
        <v>11709</v>
      </c>
      <c r="E44" s="25">
        <f t="shared" si="2"/>
        <v>226.53402300000002</v>
      </c>
      <c r="F44" s="26">
        <f t="shared" si="6"/>
        <v>0.25</v>
      </c>
      <c r="G44" s="27" t="s">
        <v>77</v>
      </c>
      <c r="H44" s="25">
        <v>1513952</v>
      </c>
      <c r="I44" s="25">
        <f t="shared" si="3"/>
        <v>2172521.12</v>
      </c>
      <c r="J44" s="25">
        <v>267808</v>
      </c>
      <c r="K44" s="25">
        <f t="shared" si="4"/>
        <v>3843.0448000000006</v>
      </c>
      <c r="L44" s="28">
        <v>0.17</v>
      </c>
      <c r="N44" s="4">
        <v>1934.7</v>
      </c>
      <c r="O44" s="31">
        <v>1.4350000000000001</v>
      </c>
    </row>
    <row r="45" spans="1:15" ht="12.95" customHeight="1" x14ac:dyDescent="0.4">
      <c r="A45" s="30" t="s">
        <v>78</v>
      </c>
      <c r="B45" s="25">
        <v>6099</v>
      </c>
      <c r="C45" s="25">
        <f t="shared" si="1"/>
        <v>93717.233999999997</v>
      </c>
      <c r="D45" s="25">
        <v>32835</v>
      </c>
      <c r="E45" s="25">
        <f t="shared" si="2"/>
        <v>504.54261000000002</v>
      </c>
      <c r="F45" s="26">
        <f t="shared" si="6"/>
        <v>0.54</v>
      </c>
      <c r="G45" s="27" t="s">
        <v>79</v>
      </c>
      <c r="H45" s="25">
        <v>1675717</v>
      </c>
      <c r="I45" s="25">
        <f t="shared" si="3"/>
        <v>2297408.0070000002</v>
      </c>
      <c r="J45" s="25">
        <v>277971</v>
      </c>
      <c r="K45" s="25">
        <f t="shared" si="4"/>
        <v>3810.9824099999996</v>
      </c>
      <c r="L45" s="28">
        <v>0.16</v>
      </c>
      <c r="N45" s="4">
        <v>1536.6</v>
      </c>
      <c r="O45" s="31">
        <v>1.371</v>
      </c>
    </row>
    <row r="46" spans="1:15" ht="12.95" customHeight="1" x14ac:dyDescent="0.4">
      <c r="A46" s="30" t="s">
        <v>80</v>
      </c>
      <c r="B46" s="25">
        <v>9001</v>
      </c>
      <c r="C46" s="25">
        <f t="shared" si="1"/>
        <v>105572.72900000001</v>
      </c>
      <c r="D46" s="25">
        <v>110861</v>
      </c>
      <c r="E46" s="25">
        <f t="shared" si="2"/>
        <v>1300.288669</v>
      </c>
      <c r="F46" s="26">
        <f t="shared" si="6"/>
        <v>1.23</v>
      </c>
      <c r="G46" s="27" t="s">
        <v>81</v>
      </c>
      <c r="H46" s="25">
        <v>1807073</v>
      </c>
      <c r="I46" s="25">
        <f t="shared" si="3"/>
        <v>2410635.3820000002</v>
      </c>
      <c r="J46" s="25">
        <v>637555</v>
      </c>
      <c r="K46" s="25">
        <f t="shared" si="4"/>
        <v>8504.9837000000007</v>
      </c>
      <c r="L46" s="28">
        <v>0.34</v>
      </c>
      <c r="N46" s="4">
        <v>1172.9000000000001</v>
      </c>
      <c r="O46" s="31">
        <v>1.3340000000000001</v>
      </c>
    </row>
    <row r="47" spans="1:15" ht="12.95" customHeight="1" x14ac:dyDescent="0.4">
      <c r="A47" s="30" t="s">
        <v>82</v>
      </c>
      <c r="B47" s="25">
        <v>13275</v>
      </c>
      <c r="C47" s="25">
        <f t="shared" si="1"/>
        <v>127147.95</v>
      </c>
      <c r="D47" s="25">
        <v>58677</v>
      </c>
      <c r="E47" s="25">
        <f t="shared" si="2"/>
        <v>562.00830599999995</v>
      </c>
      <c r="F47" s="26">
        <f t="shared" si="6"/>
        <v>0.44</v>
      </c>
      <c r="G47" s="27" t="s">
        <v>83</v>
      </c>
      <c r="H47" s="25">
        <v>1950774</v>
      </c>
      <c r="I47" s="25">
        <f t="shared" si="3"/>
        <v>2491138.398</v>
      </c>
      <c r="J47" s="25">
        <v>436103</v>
      </c>
      <c r="K47" s="25">
        <f t="shared" si="4"/>
        <v>5569.0353099999993</v>
      </c>
      <c r="L47" s="28">
        <v>0.22</v>
      </c>
      <c r="N47" s="4">
        <v>957.8</v>
      </c>
      <c r="O47" s="31">
        <v>1.2769999999999999</v>
      </c>
    </row>
    <row r="48" spans="1:15" ht="12.95" customHeight="1" x14ac:dyDescent="0.4">
      <c r="A48" s="30" t="s">
        <v>84</v>
      </c>
      <c r="B48" s="25">
        <v>11845</v>
      </c>
      <c r="C48" s="25">
        <f t="shared" si="1"/>
        <v>103205.485</v>
      </c>
      <c r="D48" s="25">
        <v>94061</v>
      </c>
      <c r="E48" s="25">
        <f t="shared" si="2"/>
        <v>819.553493</v>
      </c>
      <c r="F48" s="26">
        <f t="shared" si="6"/>
        <v>0.79</v>
      </c>
      <c r="G48" s="29" t="s">
        <v>85</v>
      </c>
      <c r="H48" s="25">
        <v>2072753</v>
      </c>
      <c r="I48" s="25">
        <f t="shared" si="3"/>
        <v>2537049.6719999998</v>
      </c>
      <c r="J48" s="25">
        <v>852438</v>
      </c>
      <c r="K48" s="25">
        <f t="shared" si="4"/>
        <v>10433.841119999999</v>
      </c>
      <c r="L48" s="28">
        <v>0.4</v>
      </c>
      <c r="N48" s="4">
        <v>871.3</v>
      </c>
      <c r="O48" s="31">
        <v>1.224</v>
      </c>
    </row>
    <row r="49" spans="1:15" ht="12.95" customHeight="1" x14ac:dyDescent="0.4">
      <c r="A49" s="30" t="s">
        <v>86</v>
      </c>
      <c r="B49" s="25">
        <v>10856</v>
      </c>
      <c r="C49" s="25">
        <f t="shared" si="1"/>
        <v>122368.83200000001</v>
      </c>
      <c r="D49" s="25">
        <v>80658</v>
      </c>
      <c r="E49" s="25">
        <f t="shared" si="2"/>
        <v>909.17697600000008</v>
      </c>
      <c r="F49" s="26">
        <f t="shared" si="6"/>
        <v>0.74</v>
      </c>
      <c r="G49" s="27" t="s">
        <v>87</v>
      </c>
      <c r="H49" s="25">
        <v>2178448</v>
      </c>
      <c r="I49" s="25">
        <f t="shared" si="3"/>
        <v>2620672.9440000001</v>
      </c>
      <c r="J49" s="25">
        <v>1388295</v>
      </c>
      <c r="K49" s="25">
        <f t="shared" si="4"/>
        <v>16701.188849999999</v>
      </c>
      <c r="L49" s="28">
        <v>0.63</v>
      </c>
      <c r="N49" s="4">
        <v>1127.2</v>
      </c>
      <c r="O49" s="31">
        <v>1.2030000000000001</v>
      </c>
    </row>
    <row r="50" spans="1:15" ht="12.95" customHeight="1" x14ac:dyDescent="0.4">
      <c r="A50" s="30" t="s">
        <v>88</v>
      </c>
      <c r="B50" s="25">
        <v>10955</v>
      </c>
      <c r="C50" s="25">
        <f t="shared" si="1"/>
        <v>126420.7</v>
      </c>
      <c r="D50" s="25">
        <v>55933</v>
      </c>
      <c r="E50" s="25">
        <f t="shared" si="2"/>
        <v>645.46681999999998</v>
      </c>
      <c r="F50" s="26">
        <f t="shared" si="6"/>
        <v>0.51</v>
      </c>
      <c r="G50" s="27" t="s">
        <v>89</v>
      </c>
      <c r="H50" s="25">
        <v>2269003</v>
      </c>
      <c r="I50" s="25">
        <f t="shared" si="3"/>
        <v>2679692.5430000001</v>
      </c>
      <c r="J50" s="25">
        <v>853079</v>
      </c>
      <c r="K50" s="25">
        <f t="shared" si="4"/>
        <v>10074.86299</v>
      </c>
      <c r="L50" s="28">
        <v>0.37</v>
      </c>
      <c r="N50" s="4">
        <v>1154</v>
      </c>
      <c r="O50" s="31">
        <v>1.181</v>
      </c>
    </row>
    <row r="51" spans="1:15" ht="12.95" customHeight="1" x14ac:dyDescent="0.4">
      <c r="A51" s="30" t="s">
        <v>90</v>
      </c>
      <c r="B51" s="25">
        <v>11660</v>
      </c>
      <c r="C51" s="25">
        <f t="shared" si="1"/>
        <v>132702.46</v>
      </c>
      <c r="D51" s="25">
        <v>65416</v>
      </c>
      <c r="E51" s="25">
        <f t="shared" si="2"/>
        <v>744.49949599999991</v>
      </c>
      <c r="F51" s="26">
        <f t="shared" si="6"/>
        <v>0.56000000000000005</v>
      </c>
      <c r="G51" s="27" t="s">
        <v>91</v>
      </c>
      <c r="H51" s="25">
        <v>2410202</v>
      </c>
      <c r="I51" s="25">
        <f t="shared" si="3"/>
        <v>2766911.8959999997</v>
      </c>
      <c r="J51" s="25">
        <v>222187</v>
      </c>
      <c r="K51" s="25">
        <f t="shared" si="4"/>
        <v>2550.7067599999996</v>
      </c>
      <c r="L51" s="28">
        <v>0.09</v>
      </c>
      <c r="N51" s="4">
        <v>1138.0999999999999</v>
      </c>
      <c r="O51" s="31">
        <v>1.1479999999999999</v>
      </c>
    </row>
    <row r="52" spans="1:15" ht="12.95" customHeight="1" x14ac:dyDescent="0.4">
      <c r="A52" s="30" t="s">
        <v>92</v>
      </c>
      <c r="B52" s="25">
        <v>12732</v>
      </c>
      <c r="C52" s="25">
        <f t="shared" si="1"/>
        <v>139326.27599999998</v>
      </c>
      <c r="D52" s="25">
        <v>21424</v>
      </c>
      <c r="E52" s="25">
        <f t="shared" si="2"/>
        <v>234.44283199999998</v>
      </c>
      <c r="F52" s="26">
        <f t="shared" si="6"/>
        <v>0.17</v>
      </c>
      <c r="G52" s="27" t="s">
        <v>93</v>
      </c>
      <c r="H52" s="25">
        <v>2565299</v>
      </c>
      <c r="I52" s="25">
        <f t="shared" si="3"/>
        <v>2875700.179</v>
      </c>
      <c r="J52" s="25">
        <v>600883</v>
      </c>
      <c r="K52" s="25">
        <f t="shared" si="4"/>
        <v>6735.8984300000002</v>
      </c>
      <c r="L52" s="28">
        <v>0.23</v>
      </c>
      <c r="N52" s="4">
        <v>1094.3</v>
      </c>
      <c r="O52" s="31">
        <v>1.121</v>
      </c>
    </row>
    <row r="53" spans="1:15" ht="12.95" customHeight="1" x14ac:dyDescent="0.4">
      <c r="A53" s="30" t="s">
        <v>94</v>
      </c>
      <c r="B53" s="25">
        <v>13064</v>
      </c>
      <c r="C53" s="25">
        <f t="shared" si="1"/>
        <v>146355.992</v>
      </c>
      <c r="D53" s="25">
        <v>61466</v>
      </c>
      <c r="E53" s="25">
        <f t="shared" si="2"/>
        <v>688.60359799999992</v>
      </c>
      <c r="F53" s="26">
        <f t="shared" si="6"/>
        <v>0.47</v>
      </c>
      <c r="G53" s="29" t="s">
        <v>95</v>
      </c>
      <c r="H53" s="25">
        <v>2686082</v>
      </c>
      <c r="I53" s="25">
        <f t="shared" si="3"/>
        <v>2965434.5280000004</v>
      </c>
      <c r="J53" s="25">
        <v>761785</v>
      </c>
      <c r="K53" s="25">
        <f t="shared" si="4"/>
        <v>8410.1064000000006</v>
      </c>
      <c r="L53" s="28">
        <v>0.28999999999999998</v>
      </c>
      <c r="N53" s="4">
        <v>1120.3</v>
      </c>
      <c r="O53" s="31">
        <v>1.1040000000000001</v>
      </c>
    </row>
    <row r="54" spans="1:15" ht="12.95" customHeight="1" x14ac:dyDescent="0.4">
      <c r="A54" s="30" t="s">
        <v>96</v>
      </c>
      <c r="B54" s="25">
        <v>12846</v>
      </c>
      <c r="C54" s="25">
        <f t="shared" si="1"/>
        <v>162193.59599999999</v>
      </c>
      <c r="D54" s="25">
        <v>70275</v>
      </c>
      <c r="E54" s="25">
        <f t="shared" si="2"/>
        <v>887.29214999999999</v>
      </c>
      <c r="F54" s="26">
        <f t="shared" si="6"/>
        <v>0.55000000000000004</v>
      </c>
      <c r="G54" s="27" t="s">
        <v>97</v>
      </c>
      <c r="H54" s="25">
        <v>2789530</v>
      </c>
      <c r="I54" s="25">
        <f t="shared" si="3"/>
        <v>3079641.12</v>
      </c>
      <c r="J54" s="25">
        <v>524325</v>
      </c>
      <c r="K54" s="25">
        <f t="shared" si="4"/>
        <v>5788.5480000000007</v>
      </c>
      <c r="L54" s="28">
        <v>0.19</v>
      </c>
      <c r="N54" s="4">
        <v>1262.5999999999999</v>
      </c>
      <c r="O54" s="31">
        <v>1.1040000000000001</v>
      </c>
    </row>
    <row r="55" spans="1:15" ht="12.95" customHeight="1" x14ac:dyDescent="0.4">
      <c r="A55" s="30" t="s">
        <v>70</v>
      </c>
      <c r="B55" s="25">
        <v>12686</v>
      </c>
      <c r="C55" s="25">
        <f t="shared" si="1"/>
        <v>168698.42800000001</v>
      </c>
      <c r="D55" s="25">
        <v>31550</v>
      </c>
      <c r="E55" s="25">
        <f t="shared" si="2"/>
        <v>419.55189999999999</v>
      </c>
      <c r="F55" s="26">
        <f t="shared" si="6"/>
        <v>0.25</v>
      </c>
      <c r="G55" s="27" t="s">
        <v>98</v>
      </c>
      <c r="H55" s="25">
        <v>2975509</v>
      </c>
      <c r="I55" s="25">
        <f t="shared" si="3"/>
        <v>3261157.8640000001</v>
      </c>
      <c r="J55" s="25">
        <v>543497</v>
      </c>
      <c r="K55" s="25">
        <f t="shared" si="4"/>
        <v>5956.7271200000005</v>
      </c>
      <c r="L55" s="28">
        <v>0.18</v>
      </c>
      <c r="N55" s="4">
        <v>1329.8</v>
      </c>
      <c r="O55" s="31">
        <v>1.0960000000000001</v>
      </c>
    </row>
    <row r="56" spans="1:15" ht="12.95" customHeight="1" x14ac:dyDescent="0.4">
      <c r="A56" s="30" t="s">
        <v>72</v>
      </c>
      <c r="B56" s="25">
        <v>13041</v>
      </c>
      <c r="C56" s="25">
        <f t="shared" si="1"/>
        <v>172441.14300000001</v>
      </c>
      <c r="D56" s="25">
        <v>52885</v>
      </c>
      <c r="E56" s="25">
        <f t="shared" si="2"/>
        <v>699.29835500000002</v>
      </c>
      <c r="F56" s="26">
        <f t="shared" si="6"/>
        <v>0.41</v>
      </c>
      <c r="G56" s="27" t="s">
        <v>99</v>
      </c>
      <c r="H56" s="25">
        <v>3165645</v>
      </c>
      <c r="I56" s="25">
        <f t="shared" si="3"/>
        <v>3403068.375</v>
      </c>
      <c r="J56" s="25">
        <v>657038</v>
      </c>
      <c r="K56" s="25">
        <f t="shared" si="4"/>
        <v>7063.1584999999995</v>
      </c>
      <c r="L56" s="28">
        <v>0.21</v>
      </c>
      <c r="N56" s="4">
        <v>1322.3</v>
      </c>
      <c r="O56" s="31">
        <v>1.075</v>
      </c>
    </row>
    <row r="57" spans="1:15" ht="12.95" customHeight="1" x14ac:dyDescent="0.4">
      <c r="A57" s="30" t="s">
        <v>100</v>
      </c>
      <c r="B57" s="25">
        <v>12998</v>
      </c>
      <c r="C57" s="25">
        <f t="shared" si="1"/>
        <v>176837.79</v>
      </c>
      <c r="D57" s="25">
        <v>39304</v>
      </c>
      <c r="E57" s="25">
        <f t="shared" si="2"/>
        <v>534.73091999999997</v>
      </c>
      <c r="F57" s="26">
        <f t="shared" si="6"/>
        <v>0.3</v>
      </c>
      <c r="G57" s="29" t="s">
        <v>101</v>
      </c>
      <c r="H57" s="25">
        <v>3392374</v>
      </c>
      <c r="I57" s="25">
        <f t="shared" si="3"/>
        <v>3561992.7</v>
      </c>
      <c r="J57" s="25">
        <v>1056490</v>
      </c>
      <c r="K57" s="25">
        <f t="shared" si="4"/>
        <v>11093.145</v>
      </c>
      <c r="L57" s="28">
        <v>0.31</v>
      </c>
      <c r="N57" s="4">
        <v>1360.5</v>
      </c>
      <c r="O57" s="31">
        <v>1.05</v>
      </c>
    </row>
    <row r="58" spans="1:15" ht="12.95" customHeight="1" x14ac:dyDescent="0.4">
      <c r="A58" s="30" t="s">
        <v>102</v>
      </c>
      <c r="B58" s="25">
        <v>11311</v>
      </c>
      <c r="C58" s="25">
        <f t="shared" si="1"/>
        <v>204672.54500000001</v>
      </c>
      <c r="D58" s="25">
        <v>56863</v>
      </c>
      <c r="E58" s="25">
        <f t="shared" si="2"/>
        <v>1028.9359850000001</v>
      </c>
      <c r="F58" s="26">
        <f t="shared" si="6"/>
        <v>0.5</v>
      </c>
      <c r="G58" s="29" t="s">
        <v>72</v>
      </c>
      <c r="H58" s="25">
        <v>3622346</v>
      </c>
      <c r="I58" s="25">
        <f t="shared" si="3"/>
        <v>3694792.92</v>
      </c>
      <c r="J58" s="25">
        <v>775014</v>
      </c>
      <c r="K58" s="25">
        <f t="shared" si="4"/>
        <v>7905.1428000000005</v>
      </c>
      <c r="L58" s="28">
        <v>0.22</v>
      </c>
      <c r="N58" s="4">
        <v>1809.5</v>
      </c>
      <c r="O58" s="31">
        <v>1.02</v>
      </c>
    </row>
    <row r="59" spans="1:15" ht="12.95" customHeight="1" x14ac:dyDescent="0.4">
      <c r="A59" s="30" t="s">
        <v>78</v>
      </c>
      <c r="B59" s="25">
        <v>10384</v>
      </c>
      <c r="C59" s="25">
        <f t="shared" si="1"/>
        <v>222259.13600000003</v>
      </c>
      <c r="D59" s="25">
        <v>35535</v>
      </c>
      <c r="E59" s="25">
        <f t="shared" si="2"/>
        <v>760.59114</v>
      </c>
      <c r="F59" s="26">
        <f t="shared" si="6"/>
        <v>0.34</v>
      </c>
      <c r="G59" s="27" t="s">
        <v>100</v>
      </c>
      <c r="H59" s="25">
        <v>3686617</v>
      </c>
      <c r="I59" s="25">
        <f t="shared" si="3"/>
        <v>3697676.8509999998</v>
      </c>
      <c r="J59" s="25">
        <v>264061</v>
      </c>
      <c r="K59" s="25">
        <f t="shared" si="4"/>
        <v>2648.5318299999994</v>
      </c>
      <c r="L59" s="28">
        <v>7.0000000000000007E-2</v>
      </c>
      <c r="N59" s="4">
        <v>2140.4</v>
      </c>
      <c r="O59" s="31">
        <v>1.0029999999999999</v>
      </c>
    </row>
    <row r="60" spans="1:15" ht="12.95" customHeight="1" x14ac:dyDescent="0.4">
      <c r="A60" s="30" t="s">
        <v>80</v>
      </c>
      <c r="B60" s="25">
        <v>11465</v>
      </c>
      <c r="C60" s="25">
        <f t="shared" si="1"/>
        <v>221285.965</v>
      </c>
      <c r="D60" s="25">
        <v>87978</v>
      </c>
      <c r="E60" s="25">
        <f t="shared" si="2"/>
        <v>1698.0633779999998</v>
      </c>
      <c r="F60" s="26">
        <f t="shared" si="6"/>
        <v>0.77</v>
      </c>
      <c r="G60" s="27" t="s">
        <v>76</v>
      </c>
      <c r="H60" s="25">
        <v>3712914</v>
      </c>
      <c r="I60" s="25">
        <f t="shared" si="3"/>
        <v>3701775.2579999999</v>
      </c>
      <c r="J60" s="25">
        <v>977756</v>
      </c>
      <c r="K60" s="25">
        <f t="shared" si="4"/>
        <v>9748.22732</v>
      </c>
      <c r="L60" s="28">
        <v>0.27</v>
      </c>
      <c r="N60" s="4">
        <v>1930.1</v>
      </c>
      <c r="O60" s="31">
        <v>0.997</v>
      </c>
    </row>
    <row r="61" spans="1:15" ht="12.95" customHeight="1" x14ac:dyDescent="0.4">
      <c r="A61" s="30" t="s">
        <v>82</v>
      </c>
      <c r="B61" s="25">
        <v>13113</v>
      </c>
      <c r="C61" s="25">
        <f t="shared" si="1"/>
        <v>220822.92</v>
      </c>
      <c r="D61" s="25">
        <v>39151</v>
      </c>
      <c r="E61" s="25">
        <f t="shared" si="2"/>
        <v>659.30283999999995</v>
      </c>
      <c r="F61" s="26">
        <f t="shared" si="6"/>
        <v>0.3</v>
      </c>
      <c r="G61" s="27" t="s">
        <v>78</v>
      </c>
      <c r="H61" s="25">
        <v>3723859</v>
      </c>
      <c r="I61" s="25">
        <f t="shared" si="3"/>
        <v>3708963.5639999998</v>
      </c>
      <c r="J61" s="25">
        <v>337586</v>
      </c>
      <c r="K61" s="25">
        <f t="shared" si="4"/>
        <v>3362.3565600000002</v>
      </c>
      <c r="L61" s="28">
        <v>0.09</v>
      </c>
      <c r="N61" s="4">
        <v>1684</v>
      </c>
      <c r="O61" s="31">
        <v>0.996</v>
      </c>
    </row>
    <row r="62" spans="1:15" ht="12.95" customHeight="1" x14ac:dyDescent="0.4">
      <c r="A62" s="30" t="s">
        <v>103</v>
      </c>
      <c r="B62" s="25">
        <v>13786</v>
      </c>
      <c r="C62" s="25">
        <f t="shared" si="1"/>
        <v>227510.35800000001</v>
      </c>
      <c r="D62" s="25">
        <v>537401</v>
      </c>
      <c r="E62" s="25">
        <f t="shared" si="2"/>
        <v>8868.7287029999989</v>
      </c>
      <c r="F62" s="26">
        <f t="shared" si="6"/>
        <v>3.9</v>
      </c>
      <c r="G62" s="32" t="s">
        <v>80</v>
      </c>
      <c r="H62" s="25">
        <v>3750752</v>
      </c>
      <c r="I62" s="25">
        <f t="shared" si="3"/>
        <v>3750752</v>
      </c>
      <c r="J62" s="25">
        <v>721803</v>
      </c>
      <c r="K62" s="25">
        <f t="shared" si="4"/>
        <v>7218.03</v>
      </c>
      <c r="L62" s="28">
        <v>0.19</v>
      </c>
      <c r="N62" s="4">
        <v>1650.3</v>
      </c>
      <c r="O62" s="31">
        <v>1</v>
      </c>
    </row>
    <row r="63" spans="1:15" ht="12.95" customHeight="1" x14ac:dyDescent="0.4">
      <c r="A63" s="30" t="s">
        <v>104</v>
      </c>
      <c r="B63" s="25">
        <v>15203</v>
      </c>
      <c r="C63" s="25">
        <f t="shared" si="1"/>
        <v>246547.05100000001</v>
      </c>
      <c r="D63" s="25">
        <v>322422</v>
      </c>
      <c r="E63" s="25">
        <f t="shared" si="2"/>
        <v>5228.7175740000002</v>
      </c>
      <c r="F63" s="26">
        <f t="shared" si="6"/>
        <v>2.12</v>
      </c>
      <c r="G63" s="32" t="s">
        <v>82</v>
      </c>
      <c r="H63" s="25">
        <v>3897033</v>
      </c>
      <c r="I63" s="33">
        <f t="shared" si="3"/>
        <v>3928209.264</v>
      </c>
      <c r="J63" s="25">
        <v>165265</v>
      </c>
      <c r="K63" s="25">
        <f t="shared" si="4"/>
        <v>1665.8712</v>
      </c>
      <c r="L63" s="28">
        <v>0.04</v>
      </c>
      <c r="N63" s="4">
        <v>1621.7</v>
      </c>
      <c r="O63" s="31">
        <v>1.008</v>
      </c>
    </row>
    <row r="64" spans="1:15" ht="12.95" customHeight="1" x14ac:dyDescent="0.4">
      <c r="A64" s="30" t="s">
        <v>105</v>
      </c>
      <c r="B64" s="25">
        <v>16782</v>
      </c>
      <c r="C64" s="25">
        <f t="shared" si="1"/>
        <v>261195.04800000001</v>
      </c>
      <c r="D64" s="25">
        <v>90548</v>
      </c>
      <c r="E64" s="25">
        <f t="shared" si="2"/>
        <v>1409.2890720000003</v>
      </c>
      <c r="F64" s="26">
        <f t="shared" si="6"/>
        <v>0.54</v>
      </c>
      <c r="G64" s="32" t="s">
        <v>103</v>
      </c>
      <c r="H64" s="25">
        <v>3949435</v>
      </c>
      <c r="I64" s="25">
        <f t="shared" si="3"/>
        <v>3965232.74</v>
      </c>
      <c r="J64" s="25">
        <v>499294</v>
      </c>
      <c r="K64" s="25">
        <f t="shared" si="4"/>
        <v>5012.91176</v>
      </c>
      <c r="L64" s="28">
        <v>0.13</v>
      </c>
      <c r="N64" s="4">
        <v>1556.4</v>
      </c>
      <c r="O64" s="31">
        <v>1.004</v>
      </c>
    </row>
    <row r="65" spans="1:15" ht="12.95" customHeight="1" x14ac:dyDescent="0.4">
      <c r="A65" s="30" t="s">
        <v>106</v>
      </c>
      <c r="B65" s="25">
        <v>19605</v>
      </c>
      <c r="C65" s="25">
        <f t="shared" si="1"/>
        <v>251257.68</v>
      </c>
      <c r="D65" s="25">
        <v>106431</v>
      </c>
      <c r="E65" s="25">
        <f t="shared" si="2"/>
        <v>1364.0196959999998</v>
      </c>
      <c r="F65" s="26">
        <f t="shared" si="6"/>
        <v>0.54</v>
      </c>
      <c r="G65" s="32" t="s">
        <v>107</v>
      </c>
      <c r="H65" s="25">
        <v>3803680</v>
      </c>
      <c r="I65" s="25">
        <f t="shared" si="3"/>
        <v>3822698.3999999994</v>
      </c>
      <c r="J65" s="25">
        <v>1045180</v>
      </c>
      <c r="K65" s="25">
        <f t="shared" si="4"/>
        <v>10504.058999999999</v>
      </c>
      <c r="L65" s="34">
        <v>0.27478126445968115</v>
      </c>
      <c r="N65" s="4">
        <v>1281.5999999999999</v>
      </c>
      <c r="O65" s="31">
        <v>1.0049999999999999</v>
      </c>
    </row>
    <row r="66" spans="1:15" ht="12.95" customHeight="1" x14ac:dyDescent="0.4">
      <c r="A66" s="27" t="s">
        <v>92</v>
      </c>
      <c r="B66" s="25">
        <v>22786</v>
      </c>
      <c r="C66" s="25">
        <f t="shared" si="1"/>
        <v>276872.68599999999</v>
      </c>
      <c r="D66" s="25">
        <v>420662</v>
      </c>
      <c r="E66" s="25">
        <f t="shared" si="2"/>
        <v>5111.4639619999998</v>
      </c>
      <c r="F66" s="26">
        <f t="shared" si="6"/>
        <v>1.85</v>
      </c>
      <c r="G66" s="32" t="s">
        <v>105</v>
      </c>
      <c r="H66" s="35">
        <v>3806023</v>
      </c>
      <c r="I66" s="35">
        <f t="shared" si="3"/>
        <v>3878337.4369999995</v>
      </c>
      <c r="J66" s="35">
        <v>911988</v>
      </c>
      <c r="K66" s="35">
        <f t="shared" si="4"/>
        <v>9293.1577199999992</v>
      </c>
      <c r="L66" s="28">
        <f>+K66/I66*100</f>
        <v>0.23961704908246748</v>
      </c>
      <c r="N66" s="4">
        <v>1215.0999999999999</v>
      </c>
      <c r="O66" s="31">
        <v>1.0189999999999999</v>
      </c>
    </row>
    <row r="67" spans="1:15" ht="12.95" customHeight="1" thickBot="1" x14ac:dyDescent="0.45">
      <c r="A67" s="36" t="s">
        <v>108</v>
      </c>
      <c r="B67" s="37">
        <v>29485</v>
      </c>
      <c r="C67" s="37">
        <f t="shared" si="1"/>
        <v>315577.95500000002</v>
      </c>
      <c r="D67" s="37">
        <v>72064</v>
      </c>
      <c r="E67" s="37">
        <f t="shared" si="2"/>
        <v>771.30099200000006</v>
      </c>
      <c r="F67" s="38">
        <f t="shared" si="6"/>
        <v>0.24</v>
      </c>
      <c r="G67" s="39" t="s">
        <v>90</v>
      </c>
      <c r="H67" s="40">
        <f>+H66*1.012</f>
        <v>3851695.2760000001</v>
      </c>
      <c r="I67" s="40">
        <f t="shared" si="3"/>
        <v>3990356.3059360003</v>
      </c>
      <c r="J67" s="40">
        <v>996381</v>
      </c>
      <c r="K67" s="40">
        <f t="shared" si="4"/>
        <v>10322.507160000001</v>
      </c>
      <c r="L67" s="38">
        <f>+K67/I67*100</f>
        <v>0.25868635200932755</v>
      </c>
      <c r="N67" s="4">
        <v>1070.3</v>
      </c>
      <c r="O67" s="31">
        <v>1.036</v>
      </c>
    </row>
    <row r="68" spans="1:15" ht="11.1" customHeight="1" x14ac:dyDescent="0.4">
      <c r="A68" s="41"/>
      <c r="B68" s="42"/>
      <c r="C68" s="42"/>
      <c r="D68" s="42"/>
      <c r="E68" s="42"/>
      <c r="F68" s="43"/>
      <c r="G68" s="44"/>
      <c r="H68" s="45"/>
      <c r="I68" s="45"/>
      <c r="J68" s="45"/>
      <c r="K68" s="45"/>
      <c r="L68" s="43"/>
    </row>
    <row r="69" spans="1:15" x14ac:dyDescent="0.4">
      <c r="A69" s="46" t="s">
        <v>109</v>
      </c>
      <c r="B69" s="47"/>
      <c r="C69" s="47"/>
      <c r="D69" s="47"/>
      <c r="E69" s="47"/>
      <c r="F69" s="48"/>
      <c r="G69" s="47"/>
      <c r="H69" s="47"/>
      <c r="I69" s="47"/>
      <c r="J69" s="47"/>
      <c r="K69" s="47"/>
      <c r="L69" s="47"/>
    </row>
    <row r="70" spans="1:15" x14ac:dyDescent="0.4">
      <c r="A70" s="46" t="s">
        <v>110</v>
      </c>
      <c r="B70" s="47"/>
      <c r="C70" s="47"/>
      <c r="D70" s="47"/>
      <c r="E70" s="47"/>
      <c r="F70" s="48"/>
      <c r="G70" s="47"/>
      <c r="H70" s="47"/>
      <c r="I70" s="47"/>
      <c r="J70" s="47"/>
      <c r="K70" s="47"/>
      <c r="L70" s="47"/>
    </row>
    <row r="71" spans="1:15" x14ac:dyDescent="0.4">
      <c r="A71" s="46" t="s">
        <v>111</v>
      </c>
      <c r="B71" s="47"/>
      <c r="C71" s="47"/>
      <c r="D71" s="47"/>
      <c r="E71" s="47"/>
      <c r="F71" s="48"/>
      <c r="G71" s="47"/>
      <c r="H71" s="47"/>
      <c r="I71" s="47"/>
      <c r="J71" s="47"/>
      <c r="K71" s="47"/>
      <c r="L71" s="47"/>
    </row>
    <row r="72" spans="1:15" x14ac:dyDescent="0.4">
      <c r="A72" s="46" t="s">
        <v>112</v>
      </c>
      <c r="B72" s="47"/>
      <c r="C72" s="47"/>
      <c r="D72" s="47"/>
      <c r="E72" s="47"/>
      <c r="F72" s="48"/>
      <c r="G72" s="47"/>
      <c r="H72" s="47"/>
      <c r="I72" s="47"/>
      <c r="J72" s="47"/>
      <c r="K72" s="47"/>
      <c r="L72" s="47"/>
    </row>
    <row r="73" spans="1:15" x14ac:dyDescent="0.4">
      <c r="A73" s="46" t="s">
        <v>113</v>
      </c>
      <c r="B73" s="47"/>
      <c r="C73" s="47"/>
      <c r="D73" s="47"/>
      <c r="E73" s="47"/>
      <c r="F73" s="48"/>
      <c r="G73" s="47"/>
      <c r="H73" s="47"/>
      <c r="I73" s="47"/>
      <c r="J73" s="47"/>
      <c r="K73" s="47"/>
      <c r="L73" s="47"/>
    </row>
    <row r="74" spans="1:15" x14ac:dyDescent="0.4">
      <c r="A74" s="47"/>
      <c r="B74" s="47"/>
      <c r="C74" s="47"/>
      <c r="D74" s="47"/>
      <c r="E74" s="47"/>
      <c r="F74" s="48"/>
      <c r="G74" s="47"/>
      <c r="H74" s="47"/>
      <c r="I74" s="47"/>
      <c r="J74" s="47"/>
      <c r="K74" s="47"/>
      <c r="L74" s="47"/>
    </row>
    <row r="79" spans="1:15" ht="12" customHeight="1" x14ac:dyDescent="0.4"/>
  </sheetData>
  <phoneticPr fontId="3"/>
  <printOptions horizontalCentered="1" verticalCentered="1" gridLinesSet="0"/>
  <pageMargins left="0.59055118110236227" right="0.59055118110236227" top="0.59055118110236227" bottom="0.59055118110236227" header="0.51181102362204722" footer="0.31496062992125984"/>
  <pageSetup paperSize="9" scale="88" orientation="portrait" horizont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hyo44</vt:lpstr>
      <vt:lpstr>hyo44!Print_Area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ㅤ</cp:lastModifiedBy>
  <dcterms:created xsi:type="dcterms:W3CDTF">2020-10-09T08:36:35Z</dcterms:created>
  <dcterms:modified xsi:type="dcterms:W3CDTF">2020-10-09T08:36:49Z</dcterms:modified>
</cp:coreProperties>
</file>